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11_ SKUPSTINA 2021\"/>
    </mc:Choice>
  </mc:AlternateContent>
  <xr:revisionPtr revIDLastSave="0" documentId="13_ncr:1_{887F820F-D61A-48DC-89A9-60456A38CD1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PLAN 2022" sheetId="1" r:id="rId1"/>
    <sheet name="Sheet3" sheetId="3" r:id="rId2"/>
  </sheets>
  <definedNames>
    <definedName name="_xlnm.Print_Area" localSheetId="0">'PLAN 2022'!$B$1:$L$290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35" i="1" s="1"/>
  <c r="I195" i="1" l="1"/>
  <c r="I214" i="1"/>
  <c r="I234" i="1"/>
  <c r="I247" i="1" s="1"/>
  <c r="I226" i="1"/>
  <c r="I171" i="1"/>
  <c r="I165" i="1"/>
  <c r="I150" i="1"/>
  <c r="I136" i="1"/>
  <c r="I123" i="1"/>
  <c r="I116" i="1"/>
  <c r="I94" i="1"/>
  <c r="I98" i="1" s="1"/>
  <c r="J234" i="1"/>
  <c r="J123" i="1"/>
  <c r="I252" i="1" l="1"/>
  <c r="I254" i="1" s="1"/>
  <c r="I183" i="1"/>
  <c r="J247" i="1"/>
  <c r="J165" i="1"/>
  <c r="J226" i="1" l="1"/>
  <c r="J129" i="1" l="1"/>
  <c r="J171" i="1" l="1"/>
  <c r="J195" i="1"/>
  <c r="J189" i="1"/>
  <c r="J150" i="1"/>
  <c r="J147" i="1"/>
  <c r="J136" i="1"/>
  <c r="J116" i="1"/>
  <c r="J107" i="1"/>
  <c r="J101" i="1"/>
  <c r="J48" i="1"/>
  <c r="J43" i="1"/>
  <c r="J39" i="1"/>
  <c r="J13" i="1"/>
  <c r="J19" i="1"/>
  <c r="J34" i="1"/>
  <c r="J67" i="1"/>
  <c r="J72" i="1"/>
  <c r="J94" i="1"/>
  <c r="J203" i="1" l="1"/>
  <c r="J53" i="1"/>
  <c r="J113" i="1"/>
  <c r="J183" i="1"/>
  <c r="J98" i="1"/>
  <c r="J35" i="1"/>
  <c r="J204" i="1" l="1"/>
  <c r="C20" i="3" l="1"/>
  <c r="J214" i="1" l="1"/>
  <c r="J252" i="1" l="1"/>
  <c r="J254" i="1" l="1"/>
</calcChain>
</file>

<file path=xl/sharedStrings.xml><?xml version="1.0" encoding="utf-8"?>
<sst xmlns="http://schemas.openxmlformats.org/spreadsheetml/2006/main" count="225" uniqueCount="205">
  <si>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</si>
  <si>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</si>
  <si>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</si>
  <si>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</si>
  <si>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</si>
  <si>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</si>
  <si>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</si>
  <si>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</si>
  <si>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</si>
  <si>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</si>
  <si>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</si>
  <si>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</si>
  <si>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</si>
  <si>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</si>
  <si>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</si>
  <si>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</si>
  <si>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</si>
  <si>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</si>
  <si>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</si>
  <si>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</si>
  <si>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</si>
  <si>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</si>
  <si>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</si>
  <si>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</si>
  <si>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</si>
  <si>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</si>
  <si>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</si>
  <si>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</si>
  <si>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</si>
  <si>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</si>
  <si>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</si>
  <si>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</si>
  <si>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</si>
  <si>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</si>
  <si>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</si>
  <si>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</si>
  <si>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</si>
  <si>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</si>
  <si>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</si>
  <si>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</si>
  <si>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</si>
  <si>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</si>
  <si>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</si>
  <si>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</si>
  <si>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</si>
  <si>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</si>
  <si>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</si>
  <si>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</si>
  <si>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</si>
  <si>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</si>
  <si>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Odbori za priznavanje stranih kvalifikacija</t>
  </si>
  <si>
    <t>Stegovna tijela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</si>
  <si>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</si>
  <si>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</si>
  <si>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</si>
  <si>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</si>
  <si>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</si>
  <si>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</si>
  <si>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</si>
  <si>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</si>
  <si>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</si>
  <si>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</si>
  <si>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</si>
  <si>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</si>
  <si>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</si>
  <si>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</si>
  <si>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</si>
  <si>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</si>
  <si>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</si>
  <si>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</si>
  <si>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</si>
  <si>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</si>
  <si>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</si>
  <si>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</si>
  <si>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</si>
  <si>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</si>
  <si>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</si>
  <si>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</si>
  <si>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</si>
  <si>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</si>
  <si>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</si>
  <si>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</si>
  <si>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</si>
  <si>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</si>
  <si>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</si>
  <si>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</si>
  <si>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</si>
  <si>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</si>
  <si>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</si>
  <si>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</si>
  <si>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</si>
  <si>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</si>
  <si>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</si>
  <si>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</si>
  <si>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</si>
  <si>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</si>
  <si>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</si>
  <si>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</si>
  <si>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</si>
  <si>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</si>
  <si>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</si>
  <si>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</si>
  <si>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</si>
  <si>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Ažuriranje računalnih programa (Saguaro info, Spin soft)</t>
  </si>
  <si>
    <t>Ažuriranja WEB stranice  (Sto 2 i sl.)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</si>
  <si>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</si>
  <si>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</si>
  <si>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</si>
  <si>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</si>
  <si>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</si>
  <si>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</si>
  <si>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>Ukupno 425</t>
  </si>
  <si>
    <t xml:space="preserve">Ostali nespomenuti rashodi 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</si>
  <si>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</si>
  <si>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</si>
  <si>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</si>
  <si>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</si>
  <si>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</si>
  <si>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</si>
  <si>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</si>
  <si>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</si>
  <si>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</si>
  <si>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</si>
  <si>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</si>
  <si>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</si>
  <si>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</si>
  <si>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</si>
  <si>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</si>
  <si>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</si>
  <si>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UKUPNO FINANCIJSKI RASHODI</t>
  </si>
  <si>
    <t>Tekuće donacije</t>
  </si>
  <si>
    <t>Suizdavaštvo časopisa Građevinar</t>
  </si>
  <si>
    <t>Sufinanciranje knjiga - unapređenje struke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</si>
  <si>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</si>
  <si>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</si>
  <si>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</si>
  <si>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</si>
  <si>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</si>
  <si>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</si>
  <si>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</si>
  <si>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UKUPNO OSTALI RASHODI</t>
  </si>
  <si>
    <t>R A S H O D I   U K U P N O</t>
  </si>
  <si>
    <t>Povjerenstvo za financije:</t>
  </si>
  <si>
    <t>UKUPNO OSTALI PRIHODI</t>
  </si>
  <si>
    <t>HRVATSKA KOMORA INŽENJERA GRAĐEVINARSTVA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</si>
  <si>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</si>
  <si>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</si>
  <si>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</si>
  <si>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</si>
  <si>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</si>
  <si>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</si>
  <si>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Reprezentacija - Opatija (ugostiteljske usluge i sl.)</t>
  </si>
  <si>
    <t>Plenarna sjednica</t>
  </si>
  <si>
    <t>Troškovi- ekspertize</t>
  </si>
  <si>
    <t xml:space="preserve">Troškovi održ.SKUPŠTNE HKIG </t>
  </si>
  <si>
    <t>KOLOS - STATUETE</t>
  </si>
  <si>
    <t>Centar za mirenje</t>
  </si>
  <si>
    <t>Ostali prihodi</t>
  </si>
  <si>
    <t>Usluge tiska ostalo</t>
  </si>
  <si>
    <t>Autorski ugovori, UG o djelu</t>
  </si>
  <si>
    <t>RASHODI AMORTIZACIJA</t>
  </si>
  <si>
    <t>Sergej Črnjar, dipl.ing.građ.</t>
  </si>
  <si>
    <t>Andrino Petković, dipl.ing.građ</t>
  </si>
  <si>
    <t>Branko Poljanić, dipl.ing.građ</t>
  </si>
  <si>
    <t>Povjerenstvo za BIM</t>
  </si>
  <si>
    <t>Povjerenstvo za dodjelu novčane pomoći</t>
  </si>
  <si>
    <t>Povjerenstvo za dodjelu nagrada studentima</t>
  </si>
  <si>
    <t>Povjerenstvo za odnose s javnošću/e stranicu</t>
  </si>
  <si>
    <t>Neovisna revizija</t>
  </si>
  <si>
    <t>Stipendije studentima</t>
  </si>
  <si>
    <t>Računovodstveno savjetovanje</t>
  </si>
  <si>
    <t>Povjerenstvo za osiguranje</t>
  </si>
  <si>
    <t>Jurica Vrdoljak , dipl.ing.građ</t>
  </si>
  <si>
    <t>Reprezentacija; PO</t>
  </si>
  <si>
    <t>Marko Jerinić, dipl.ing.građ</t>
  </si>
  <si>
    <t>Nina Dražin Lovrec, dipl.ing.građ</t>
  </si>
  <si>
    <t>Povjerenstvo za ZAKONODAV.</t>
  </si>
  <si>
    <t>Pomoć strukovnim udrugama</t>
  </si>
  <si>
    <t>Rashodi po odluci UO</t>
  </si>
  <si>
    <t>AKD</t>
  </si>
  <si>
    <t>Korisnička podrška  članova HKIG</t>
  </si>
  <si>
    <t>Čuvanje arhivske građe</t>
  </si>
  <si>
    <t>Povjerenstvo za STANDARD USLUGA</t>
  </si>
  <si>
    <t>Pomoć članovima-Pravilnik o nov.pomoći</t>
  </si>
  <si>
    <t>PREMIJE OSIGURANJA</t>
  </si>
  <si>
    <t>Webinar i okrugli stol</t>
  </si>
  <si>
    <t>Prihodi od donacija</t>
  </si>
  <si>
    <t>Stručna putovanja po područnim odborima</t>
  </si>
  <si>
    <t>Povjerenstvo za javnu nabavu</t>
  </si>
  <si>
    <t>PLAN  2022.</t>
  </si>
  <si>
    <t>IZVRŠENJE</t>
  </si>
  <si>
    <t>VIŠAK / MANJAK  PRIHODA NAD RASHODIMA</t>
  </si>
  <si>
    <t>% IZVRŠENJA</t>
  </si>
  <si>
    <t>Plan prihoda i rashoda za 2022. godinu</t>
  </si>
  <si>
    <t>PRIJEDLOG</t>
  </si>
  <si>
    <t xml:space="preserve">Smjernice, monografija </t>
  </si>
  <si>
    <t>Aplikacija za Pravilnik o standardu usluga</t>
  </si>
  <si>
    <t>UPRAVNI ODBOR,NADZORNI ODBOR</t>
  </si>
  <si>
    <t>Povjerenstvo za dodjelu nagrada - KOLOS</t>
  </si>
  <si>
    <t>Sabor HSGI</t>
  </si>
  <si>
    <t>Troškovi utvrđivanja štete-SMŽ-potres</t>
  </si>
  <si>
    <t>CROSKIL</t>
  </si>
  <si>
    <t>Ostala povjerenstva</t>
  </si>
  <si>
    <t>REBALANS 2021.</t>
  </si>
  <si>
    <t>PLAN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</si>
</sst>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4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sz val="12"/>
      <color theme="0"/>
      <name val="Tahoma"/>
      <family val="2"/>
      <charset val="238"/>
    </font>
    <font>
      <u/>
      <sz val="12"/>
      <name val="Tahoma"/>
      <family val="2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0"/>
      <name val="Tahoma"/>
      <family val="2"/>
    </font>
    <font>
      <u/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1">
    <xf numFmtId="0" fontId="0" fillId="0" borderId="0" xfId="0"/>
    <xf numFmtId="0" fontId="7" fillId="2" borderId="0" xfId="0" applyFont="1" applyFill="1" applyBorder="1"/>
    <xf numFmtId="0" fontId="7" fillId="0" borderId="0" xfId="0" applyFont="1" applyFill="1" applyBorder="1"/>
    <xf numFmtId="4" fontId="0" fillId="0" borderId="0" xfId="0" applyNumberFormat="1"/>
    <xf numFmtId="0" fontId="9" fillId="0" borderId="0" xfId="0" applyFont="1" applyFill="1" applyBorder="1"/>
    <xf numFmtId="0" fontId="9" fillId="0" borderId="31" xfId="0" applyFont="1" applyFill="1" applyBorder="1"/>
    <xf numFmtId="0" fontId="7" fillId="0" borderId="34" xfId="0" applyFont="1" applyFill="1" applyBorder="1"/>
    <xf numFmtId="0" fontId="7" fillId="0" borderId="5" xfId="0" applyNumberFormat="1" applyFont="1" applyFill="1" applyBorder="1" applyAlignment="1">
      <alignment horizontal="left"/>
    </xf>
    <xf numFmtId="0" fontId="7" fillId="0" borderId="6" xfId="0" applyFont="1" applyFill="1" applyBorder="1"/>
    <xf numFmtId="0" fontId="7" fillId="0" borderId="12" xfId="0" applyFont="1" applyFill="1" applyBorder="1"/>
    <xf numFmtId="0" fontId="7" fillId="0" borderId="38" xfId="0" applyNumberFormat="1" applyFont="1" applyFill="1" applyBorder="1" applyAlignment="1">
      <alignment horizontal="left"/>
    </xf>
    <xf numFmtId="0" fontId="7" fillId="0" borderId="7" xfId="0" applyFont="1" applyFill="1" applyBorder="1"/>
    <xf numFmtId="0" fontId="7" fillId="0" borderId="15" xfId="0" applyNumberFormat="1" applyFont="1" applyFill="1" applyBorder="1" applyAlignment="1">
      <alignment horizontal="left"/>
    </xf>
    <xf numFmtId="0" fontId="7" fillId="0" borderId="16" xfId="0" applyFont="1" applyFill="1" applyBorder="1"/>
    <xf numFmtId="0" fontId="7" fillId="0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9" fillId="2" borderId="0" xfId="0" applyFont="1" applyFill="1" applyBorder="1"/>
    <xf numFmtId="0" fontId="7" fillId="2" borderId="16" xfId="0" applyFont="1" applyFill="1" applyBorder="1"/>
    <xf numFmtId="0" fontId="7" fillId="2" borderId="5" xfId="0" applyNumberFormat="1" applyFont="1" applyFill="1" applyBorder="1" applyAlignment="1">
      <alignment horizontal="left"/>
    </xf>
    <xf numFmtId="0" fontId="7" fillId="2" borderId="11" xfId="0" applyFont="1" applyFill="1" applyBorder="1"/>
    <xf numFmtId="0" fontId="9" fillId="2" borderId="6" xfId="0" applyFont="1" applyFill="1" applyBorder="1"/>
    <xf numFmtId="0" fontId="7" fillId="2" borderId="6" xfId="0" applyFont="1" applyFill="1" applyBorder="1"/>
    <xf numFmtId="0" fontId="7" fillId="2" borderId="17" xfId="0" applyNumberFormat="1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left"/>
    </xf>
    <xf numFmtId="0" fontId="9" fillId="0" borderId="11" xfId="0" applyFont="1" applyFill="1" applyBorder="1"/>
    <xf numFmtId="0" fontId="9" fillId="0" borderId="16" xfId="0" applyFont="1" applyFill="1" applyBorder="1"/>
    <xf numFmtId="0" fontId="9" fillId="0" borderId="18" xfId="0" applyFont="1" applyFill="1" applyBorder="1"/>
    <xf numFmtId="0" fontId="9" fillId="0" borderId="5" xfId="0" applyNumberFormat="1" applyFont="1" applyFill="1" applyBorder="1" applyAlignment="1">
      <alignment horizontal="left"/>
    </xf>
    <xf numFmtId="0" fontId="9" fillId="0" borderId="6" xfId="0" applyFont="1" applyFill="1" applyBorder="1"/>
    <xf numFmtId="0" fontId="7" fillId="2" borderId="18" xfId="0" applyFont="1" applyFill="1" applyBorder="1"/>
    <xf numFmtId="0" fontId="9" fillId="0" borderId="17" xfId="0" applyNumberFormat="1" applyFont="1" applyFill="1" applyBorder="1" applyAlignment="1">
      <alignment horizontal="left"/>
    </xf>
    <xf numFmtId="4" fontId="7" fillId="0" borderId="0" xfId="0" applyNumberFormat="1" applyFont="1" applyFill="1"/>
    <xf numFmtId="0" fontId="9" fillId="0" borderId="38" xfId="0" applyNumberFormat="1" applyFont="1" applyFill="1" applyBorder="1" applyAlignment="1">
      <alignment horizontal="left"/>
    </xf>
    <xf numFmtId="0" fontId="9" fillId="0" borderId="45" xfId="0" applyFont="1" applyFill="1" applyBorder="1"/>
    <xf numFmtId="0" fontId="9" fillId="0" borderId="24" xfId="0" applyFont="1" applyFill="1" applyBorder="1"/>
    <xf numFmtId="4" fontId="7" fillId="0" borderId="2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4" fontId="7" fillId="0" borderId="0" xfId="0" applyNumberFormat="1" applyFont="1" applyFill="1" applyBorder="1"/>
    <xf numFmtId="4" fontId="3" fillId="0" borderId="55" xfId="0" applyNumberFormat="1" applyFont="1" applyBorder="1" applyAlignment="1">
      <alignment horizontal="justify" vertical="center"/>
    </xf>
    <xf numFmtId="4" fontId="3" fillId="0" borderId="58" xfId="0" applyNumberFormat="1" applyFont="1" applyBorder="1" applyAlignment="1">
      <alignment horizontal="justify" vertical="center"/>
    </xf>
    <xf numFmtId="4" fontId="3" fillId="0" borderId="57" xfId="0" applyNumberFormat="1" applyFont="1" applyBorder="1" applyAlignment="1">
      <alignment horizontal="justify" vertical="center"/>
    </xf>
    <xf numFmtId="4" fontId="10" fillId="0" borderId="58" xfId="0" applyNumberFormat="1" applyFont="1" applyBorder="1" applyAlignment="1">
      <alignment horizontal="justify" vertical="center"/>
    </xf>
    <xf numFmtId="4" fontId="7" fillId="2" borderId="16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left"/>
    </xf>
    <xf numFmtId="0" fontId="9" fillId="0" borderId="0" xfId="0" applyFont="1" applyFill="1"/>
    <xf numFmtId="0" fontId="7" fillId="0" borderId="63" xfId="0" applyFont="1" applyFill="1" applyBorder="1"/>
    <xf numFmtId="0" fontId="7" fillId="0" borderId="28" xfId="0" applyFont="1" applyFill="1" applyBorder="1"/>
    <xf numFmtId="0" fontId="9" fillId="0" borderId="0" xfId="0" applyNumberFormat="1" applyFont="1" applyFill="1" applyBorder="1" applyAlignment="1">
      <alignment horizontal="left"/>
    </xf>
    <xf numFmtId="0" fontId="7" fillId="4" borderId="35" xfId="0" applyNumberFormat="1" applyFont="1" applyFill="1" applyBorder="1" applyAlignment="1">
      <alignment horizontal="left"/>
    </xf>
    <xf numFmtId="0" fontId="7" fillId="4" borderId="40" xfId="0" applyFont="1" applyFill="1" applyBorder="1"/>
    <xf numFmtId="0" fontId="7" fillId="4" borderId="36" xfId="0" applyFont="1" applyFill="1" applyBorder="1"/>
    <xf numFmtId="4" fontId="7" fillId="0" borderId="9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4" borderId="50" xfId="1" applyNumberFormat="1" applyFont="1" applyFill="1" applyBorder="1"/>
    <xf numFmtId="0" fontId="7" fillId="0" borderId="13" xfId="0" applyNumberFormat="1" applyFont="1" applyFill="1" applyBorder="1" applyAlignment="1">
      <alignment horizontal="left"/>
    </xf>
    <xf numFmtId="0" fontId="9" fillId="0" borderId="7" xfId="0" applyFont="1" applyFill="1" applyBorder="1"/>
    <xf numFmtId="0" fontId="9" fillId="0" borderId="39" xfId="0" applyFont="1" applyFill="1" applyBorder="1"/>
    <xf numFmtId="0" fontId="7" fillId="4" borderId="38" xfId="0" applyNumberFormat="1" applyFont="1" applyFill="1" applyBorder="1" applyAlignment="1">
      <alignment horizontal="left"/>
    </xf>
    <xf numFmtId="0" fontId="7" fillId="4" borderId="45" xfId="0" applyFont="1" applyFill="1" applyBorder="1"/>
    <xf numFmtId="0" fontId="7" fillId="4" borderId="24" xfId="0" applyFont="1" applyFill="1" applyBorder="1"/>
    <xf numFmtId="0" fontId="7" fillId="4" borderId="39" xfId="0" applyFont="1" applyFill="1" applyBorder="1"/>
    <xf numFmtId="0" fontId="7" fillId="4" borderId="52" xfId="0" applyFont="1" applyFill="1" applyBorder="1"/>
    <xf numFmtId="0" fontId="7" fillId="4" borderId="53" xfId="0" applyFont="1" applyFill="1" applyBorder="1"/>
    <xf numFmtId="0" fontId="7" fillId="4" borderId="48" xfId="0" applyFont="1" applyFill="1" applyBorder="1"/>
    <xf numFmtId="0" fontId="7" fillId="4" borderId="54" xfId="0" applyFont="1" applyFill="1" applyBorder="1"/>
    <xf numFmtId="0" fontId="7" fillId="0" borderId="70" xfId="0" applyNumberFormat="1" applyFont="1" applyFill="1" applyBorder="1" applyAlignment="1">
      <alignment horizontal="left"/>
    </xf>
    <xf numFmtId="0" fontId="7" fillId="2" borderId="15" xfId="0" applyNumberFormat="1" applyFont="1" applyFill="1" applyBorder="1" applyAlignment="1">
      <alignment horizontal="left"/>
    </xf>
    <xf numFmtId="0" fontId="9" fillId="2" borderId="7" xfId="0" applyFont="1" applyFill="1" applyBorder="1"/>
    <xf numFmtId="0" fontId="9" fillId="0" borderId="13" xfId="0" applyNumberFormat="1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right"/>
    </xf>
    <xf numFmtId="0" fontId="7" fillId="3" borderId="5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0" borderId="44" xfId="0" applyFont="1" applyFill="1" applyBorder="1"/>
    <xf numFmtId="0" fontId="9" fillId="0" borderId="21" xfId="0" applyFont="1" applyFill="1" applyBorder="1"/>
    <xf numFmtId="0" fontId="7" fillId="3" borderId="1" xfId="0" applyNumberFormat="1" applyFont="1" applyFill="1" applyBorder="1" applyAlignment="1">
      <alignment horizontal="left"/>
    </xf>
    <xf numFmtId="0" fontId="7" fillId="3" borderId="2" xfId="0" applyFont="1" applyFill="1" applyBorder="1"/>
    <xf numFmtId="0" fontId="7" fillId="0" borderId="17" xfId="0" applyNumberFormat="1" applyFont="1" applyFill="1" applyBorder="1" applyAlignment="1">
      <alignment horizontal="left"/>
    </xf>
    <xf numFmtId="0" fontId="7" fillId="0" borderId="18" xfId="0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7" fillId="0" borderId="11" xfId="0" applyFont="1" applyFill="1" applyBorder="1"/>
    <xf numFmtId="0" fontId="7" fillId="3" borderId="71" xfId="0" applyNumberFormat="1" applyFont="1" applyFill="1" applyBorder="1" applyAlignment="1">
      <alignment horizontal="left"/>
    </xf>
    <xf numFmtId="0" fontId="7" fillId="3" borderId="72" xfId="0" applyFont="1" applyFill="1" applyBorder="1"/>
    <xf numFmtId="0" fontId="7" fillId="3" borderId="35" xfId="0" applyNumberFormat="1" applyFont="1" applyFill="1" applyBorder="1" applyAlignment="1">
      <alignment horizontal="left"/>
    </xf>
    <xf numFmtId="0" fontId="7" fillId="3" borderId="36" xfId="0" applyFont="1" applyFill="1" applyBorder="1"/>
    <xf numFmtId="0" fontId="7" fillId="0" borderId="49" xfId="0" applyNumberFormat="1" applyFont="1" applyFill="1" applyBorder="1" applyAlignment="1">
      <alignment horizontal="left"/>
    </xf>
    <xf numFmtId="4" fontId="7" fillId="0" borderId="28" xfId="1" applyNumberFormat="1" applyFont="1" applyFill="1" applyBorder="1"/>
    <xf numFmtId="0" fontId="7" fillId="0" borderId="64" xfId="0" applyFont="1" applyFill="1" applyBorder="1"/>
    <xf numFmtId="0" fontId="7" fillId="0" borderId="65" xfId="0" applyFont="1" applyFill="1" applyBorder="1"/>
    <xf numFmtId="0" fontId="9" fillId="0" borderId="22" xfId="0" applyNumberFormat="1" applyFont="1" applyFill="1" applyBorder="1" applyAlignment="1">
      <alignment horizontal="left"/>
    </xf>
    <xf numFmtId="4" fontId="9" fillId="0" borderId="8" xfId="1" applyNumberFormat="1" applyFont="1" applyFill="1" applyBorder="1"/>
    <xf numFmtId="4" fontId="9" fillId="0" borderId="0" xfId="0" applyNumberFormat="1" applyFont="1"/>
    <xf numFmtId="0" fontId="9" fillId="0" borderId="42" xfId="0" applyNumberFormat="1" applyFont="1" applyFill="1" applyBorder="1" applyAlignment="1">
      <alignment horizontal="left"/>
    </xf>
    <xf numFmtId="0" fontId="9" fillId="0" borderId="43" xfId="0" applyFont="1" applyFill="1" applyBorder="1"/>
    <xf numFmtId="0" fontId="9" fillId="0" borderId="44" xfId="0" applyFont="1" applyFill="1" applyBorder="1"/>
    <xf numFmtId="0" fontId="9" fillId="0" borderId="23" xfId="0" applyNumberFormat="1" applyFont="1" applyFill="1" applyBorder="1" applyAlignment="1">
      <alignment horizontal="left"/>
    </xf>
    <xf numFmtId="4" fontId="7" fillId="3" borderId="51" xfId="1" applyNumberFormat="1" applyFont="1" applyFill="1" applyBorder="1"/>
    <xf numFmtId="0" fontId="7" fillId="3" borderId="40" xfId="0" applyFont="1" applyFill="1" applyBorder="1"/>
    <xf numFmtId="0" fontId="7" fillId="3" borderId="37" xfId="0" applyFont="1" applyFill="1" applyBorder="1"/>
    <xf numFmtId="0" fontId="7" fillId="0" borderId="27" xfId="0" applyFont="1" applyFill="1" applyBorder="1"/>
    <xf numFmtId="0" fontId="15" fillId="0" borderId="24" xfId="0" applyFont="1" applyFill="1" applyBorder="1"/>
    <xf numFmtId="4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left"/>
    </xf>
    <xf numFmtId="0" fontId="11" fillId="0" borderId="0" xfId="0" applyFont="1" applyFill="1"/>
    <xf numFmtId="4" fontId="11" fillId="0" borderId="0" xfId="0" applyNumberFormat="1" applyFont="1" applyFill="1"/>
    <xf numFmtId="4" fontId="11" fillId="0" borderId="0" xfId="0" applyNumberFormat="1" applyFont="1"/>
    <xf numFmtId="0" fontId="9" fillId="0" borderId="0" xfId="0" applyFont="1"/>
    <xf numFmtId="4" fontId="7" fillId="0" borderId="0" xfId="0" applyNumberFormat="1" applyFont="1" applyBorder="1"/>
    <xf numFmtId="4" fontId="9" fillId="0" borderId="0" xfId="0" applyNumberFormat="1" applyFont="1" applyBorder="1"/>
    <xf numFmtId="4" fontId="9" fillId="0" borderId="55" xfId="0" applyNumberFormat="1" applyFont="1" applyBorder="1"/>
    <xf numFmtId="4" fontId="9" fillId="0" borderId="16" xfId="0" applyNumberFormat="1" applyFont="1" applyBorder="1"/>
    <xf numFmtId="4" fontId="12" fillId="0" borderId="0" xfId="0" applyNumberFormat="1" applyFont="1"/>
    <xf numFmtId="4" fontId="13" fillId="0" borderId="0" xfId="0" applyNumberFormat="1" applyFont="1"/>
    <xf numFmtId="0" fontId="2" fillId="0" borderId="0" xfId="0" applyFont="1"/>
    <xf numFmtId="4" fontId="6" fillId="0" borderId="66" xfId="1" applyNumberFormat="1" applyFont="1" applyFill="1" applyBorder="1"/>
    <xf numFmtId="4" fontId="6" fillId="0" borderId="66" xfId="0" applyNumberFormat="1" applyFont="1" applyFill="1" applyBorder="1" applyAlignment="1">
      <alignment horizontal="right"/>
    </xf>
    <xf numFmtId="4" fontId="4" fillId="0" borderId="66" xfId="0" applyNumberFormat="1" applyFont="1" applyFill="1" applyBorder="1" applyAlignment="1">
      <alignment horizontal="right"/>
    </xf>
    <xf numFmtId="4" fontId="3" fillId="5" borderId="56" xfId="0" applyNumberFormat="1" applyFont="1" applyFill="1" applyBorder="1" applyAlignment="1">
      <alignment horizontal="right"/>
    </xf>
    <xf numFmtId="4" fontId="4" fillId="5" borderId="57" xfId="0" applyNumberFormat="1" applyFont="1" applyFill="1" applyBorder="1" applyAlignment="1">
      <alignment horizontal="right"/>
    </xf>
    <xf numFmtId="4" fontId="4" fillId="5" borderId="66" xfId="0" applyNumberFormat="1" applyFont="1" applyFill="1" applyBorder="1" applyAlignment="1">
      <alignment horizontal="right"/>
    </xf>
    <xf numFmtId="4" fontId="3" fillId="5" borderId="66" xfId="0" applyNumberFormat="1" applyFont="1" applyFill="1" applyBorder="1" applyAlignment="1">
      <alignment horizontal="right"/>
    </xf>
    <xf numFmtId="4" fontId="4" fillId="5" borderId="56" xfId="0" applyNumberFormat="1" applyFont="1" applyFill="1" applyBorder="1" applyAlignment="1">
      <alignment horizontal="right"/>
    </xf>
    <xf numFmtId="4" fontId="4" fillId="3" borderId="51" xfId="1" applyNumberFormat="1" applyFont="1" applyFill="1" applyBorder="1"/>
    <xf numFmtId="4" fontId="6" fillId="5" borderId="66" xfId="1" applyNumberFormat="1" applyFont="1" applyFill="1" applyBorder="1"/>
    <xf numFmtId="4" fontId="3" fillId="5" borderId="66" xfId="1" applyNumberFormat="1" applyFont="1" applyFill="1" applyBorder="1"/>
    <xf numFmtId="4" fontId="4" fillId="0" borderId="66" xfId="1" applyNumberFormat="1" applyFont="1" applyFill="1" applyBorder="1"/>
    <xf numFmtId="4" fontId="3" fillId="0" borderId="66" xfId="0" applyNumberFormat="1" applyFont="1" applyFill="1" applyBorder="1" applyAlignment="1">
      <alignment horizontal="right"/>
    </xf>
    <xf numFmtId="4" fontId="4" fillId="0" borderId="56" xfId="1" applyNumberFormat="1" applyFont="1" applyFill="1" applyBorder="1"/>
    <xf numFmtId="4" fontId="3" fillId="0" borderId="66" xfId="0" applyNumberFormat="1" applyFont="1" applyFill="1" applyBorder="1"/>
    <xf numFmtId="4" fontId="4" fillId="0" borderId="56" xfId="0" applyNumberFormat="1" applyFont="1" applyFill="1" applyBorder="1"/>
    <xf numFmtId="4" fontId="4" fillId="0" borderId="66" xfId="0" applyNumberFormat="1" applyFont="1" applyFill="1" applyBorder="1"/>
    <xf numFmtId="4" fontId="3" fillId="0" borderId="62" xfId="0" applyNumberFormat="1" applyFont="1" applyFill="1" applyBorder="1" applyAlignment="1">
      <alignment horizontal="right"/>
    </xf>
    <xf numFmtId="4" fontId="3" fillId="5" borderId="62" xfId="0" applyNumberFormat="1" applyFont="1" applyFill="1" applyBorder="1" applyAlignment="1">
      <alignment horizontal="right"/>
    </xf>
    <xf numFmtId="4" fontId="3" fillId="0" borderId="56" xfId="0" applyNumberFormat="1" applyFont="1" applyFill="1" applyBorder="1" applyAlignment="1">
      <alignment horizontal="right"/>
    </xf>
    <xf numFmtId="0" fontId="7" fillId="5" borderId="0" xfId="0" applyNumberFormat="1" applyFont="1" applyFill="1" applyBorder="1" applyAlignment="1">
      <alignment horizontal="left"/>
    </xf>
    <xf numFmtId="4" fontId="7" fillId="5" borderId="0" xfId="1" applyNumberFormat="1" applyFont="1" applyFill="1" applyBorder="1"/>
    <xf numFmtId="0" fontId="9" fillId="5" borderId="14" xfId="0" applyFont="1" applyFill="1" applyBorder="1"/>
    <xf numFmtId="0" fontId="7" fillId="5" borderId="0" xfId="0" applyFont="1" applyFill="1" applyBorder="1" applyAlignment="1">
      <alignment horizontal="left"/>
    </xf>
    <xf numFmtId="0" fontId="7" fillId="0" borderId="68" xfId="0" applyNumberFormat="1" applyFont="1" applyFill="1" applyBorder="1" applyAlignment="1">
      <alignment horizontal="left"/>
    </xf>
    <xf numFmtId="4" fontId="9" fillId="5" borderId="0" xfId="0" applyNumberFormat="1" applyFont="1" applyFill="1" applyBorder="1"/>
    <xf numFmtId="0" fontId="9" fillId="5" borderId="0" xfId="0" applyFont="1" applyFill="1" applyBorder="1"/>
    <xf numFmtId="0" fontId="9" fillId="0" borderId="20" xfId="0" applyFont="1" applyBorder="1"/>
    <xf numFmtId="0" fontId="9" fillId="3" borderId="0" xfId="0" applyFont="1" applyFill="1"/>
    <xf numFmtId="0" fontId="9" fillId="3" borderId="28" xfId="0" applyFont="1" applyFill="1" applyBorder="1"/>
    <xf numFmtId="0" fontId="9" fillId="0" borderId="33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9" fillId="0" borderId="29" xfId="0" applyFont="1" applyFill="1" applyBorder="1"/>
    <xf numFmtId="0" fontId="7" fillId="0" borderId="29" xfId="0" applyFont="1" applyFill="1" applyBorder="1"/>
    <xf numFmtId="4" fontId="4" fillId="0" borderId="63" xfId="0" applyNumberFormat="1" applyFont="1" applyFill="1" applyBorder="1"/>
    <xf numFmtId="0" fontId="7" fillId="3" borderId="30" xfId="0" applyFont="1" applyFill="1" applyBorder="1"/>
    <xf numFmtId="0" fontId="7" fillId="3" borderId="41" xfId="0" applyFont="1" applyFill="1" applyBorder="1"/>
    <xf numFmtId="4" fontId="7" fillId="3" borderId="55" xfId="1" applyNumberFormat="1" applyFont="1" applyFill="1" applyBorder="1"/>
    <xf numFmtId="4" fontId="6" fillId="0" borderId="67" xfId="1" applyNumberFormat="1" applyFont="1" applyFill="1" applyBorder="1"/>
    <xf numFmtId="4" fontId="12" fillId="5" borderId="0" xfId="1" applyNumberFormat="1" applyFont="1" applyFill="1" applyBorder="1"/>
    <xf numFmtId="0" fontId="9" fillId="5" borderId="0" xfId="0" applyFont="1" applyFill="1"/>
    <xf numFmtId="0" fontId="7" fillId="5" borderId="0" xfId="0" applyFont="1" applyFill="1" applyBorder="1"/>
    <xf numFmtId="0" fontId="7" fillId="0" borderId="19" xfId="0" applyFont="1" applyFill="1" applyBorder="1"/>
    <xf numFmtId="4" fontId="6" fillId="0" borderId="0" xfId="1" applyNumberFormat="1" applyFont="1" applyFill="1" applyBorder="1"/>
    <xf numFmtId="0" fontId="7" fillId="2" borderId="2" xfId="0" applyFont="1" applyFill="1" applyBorder="1"/>
    <xf numFmtId="0" fontId="9" fillId="0" borderId="19" xfId="0" applyFont="1" applyBorder="1"/>
    <xf numFmtId="4" fontId="7" fillId="2" borderId="55" xfId="0" applyNumberFormat="1" applyFont="1" applyFill="1" applyBorder="1" applyAlignment="1">
      <alignment horizontal="right"/>
    </xf>
    <xf numFmtId="0" fontId="7" fillId="2" borderId="77" xfId="0" applyFont="1" applyFill="1" applyBorder="1"/>
    <xf numFmtId="0" fontId="7" fillId="2" borderId="29" xfId="0" applyFont="1" applyFill="1" applyBorder="1"/>
    <xf numFmtId="0" fontId="9" fillId="0" borderId="69" xfId="0" applyFont="1" applyFill="1" applyBorder="1"/>
    <xf numFmtId="4" fontId="7" fillId="2" borderId="66" xfId="0" applyNumberFormat="1" applyFont="1" applyFill="1" applyBorder="1" applyAlignment="1">
      <alignment horizontal="right"/>
    </xf>
    <xf numFmtId="4" fontId="6" fillId="0" borderId="29" xfId="1" applyNumberFormat="1" applyFont="1" applyFill="1" applyBorder="1"/>
    <xf numFmtId="4" fontId="7" fillId="2" borderId="56" xfId="0" applyNumberFormat="1" applyFont="1" applyFill="1" applyBorder="1" applyAlignment="1">
      <alignment horizontal="right"/>
    </xf>
    <xf numFmtId="0" fontId="7" fillId="5" borderId="79" xfId="0" applyNumberFormat="1" applyFont="1" applyFill="1" applyBorder="1" applyAlignment="1">
      <alignment horizontal="left"/>
    </xf>
    <xf numFmtId="0" fontId="7" fillId="5" borderId="20" xfId="0" applyFont="1" applyFill="1" applyBorder="1"/>
    <xf numFmtId="4" fontId="9" fillId="0" borderId="66" xfId="0" applyNumberFormat="1" applyFont="1" applyFill="1" applyBorder="1" applyAlignment="1">
      <alignment horizontal="right"/>
    </xf>
    <xf numFmtId="4" fontId="7" fillId="0" borderId="66" xfId="0" applyNumberFormat="1" applyFont="1" applyFill="1" applyBorder="1" applyAlignment="1">
      <alignment horizontal="right"/>
    </xf>
    <xf numFmtId="4" fontId="7" fillId="5" borderId="20" xfId="1" applyNumberFormat="1" applyFont="1" applyFill="1" applyBorder="1"/>
    <xf numFmtId="0" fontId="7" fillId="0" borderId="63" xfId="0" applyNumberFormat="1" applyFont="1" applyFill="1" applyBorder="1" applyAlignment="1">
      <alignment horizontal="left"/>
    </xf>
    <xf numFmtId="0" fontId="7" fillId="6" borderId="41" xfId="0" applyFont="1" applyFill="1" applyBorder="1"/>
    <xf numFmtId="0" fontId="7" fillId="6" borderId="2" xfId="0" applyFont="1" applyFill="1" applyBorder="1"/>
    <xf numFmtId="0" fontId="7" fillId="6" borderId="2" xfId="0" applyFont="1" applyFill="1" applyBorder="1" applyAlignment="1">
      <alignment wrapText="1"/>
    </xf>
    <xf numFmtId="0" fontId="7" fillId="6" borderId="75" xfId="0" applyNumberFormat="1" applyFont="1" applyFill="1" applyBorder="1" applyAlignment="1">
      <alignment horizontal="left"/>
    </xf>
    <xf numFmtId="0" fontId="7" fillId="6" borderId="79" xfId="0" applyNumberFormat="1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/>
    </xf>
    <xf numFmtId="0" fontId="7" fillId="6" borderId="1" xfId="0" applyNumberFormat="1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4" fontId="7" fillId="6" borderId="55" xfId="0" applyNumberFormat="1" applyFont="1" applyFill="1" applyBorder="1" applyAlignment="1">
      <alignment horizontal="center" wrapText="1"/>
    </xf>
    <xf numFmtId="0" fontId="9" fillId="2" borderId="15" xfId="0" applyNumberFormat="1" applyFont="1" applyFill="1" applyBorder="1" applyAlignment="1">
      <alignment horizontal="left"/>
    </xf>
    <xf numFmtId="0" fontId="9" fillId="2" borderId="18" xfId="0" applyFont="1" applyFill="1" applyBorder="1"/>
    <xf numFmtId="0" fontId="9" fillId="2" borderId="16" xfId="0" applyFont="1" applyFill="1" applyBorder="1"/>
    <xf numFmtId="0" fontId="7" fillId="5" borderId="4" xfId="0" applyNumberFormat="1" applyFont="1" applyFill="1" applyBorder="1" applyAlignment="1">
      <alignment horizontal="left"/>
    </xf>
    <xf numFmtId="0" fontId="7" fillId="5" borderId="38" xfId="0" applyNumberFormat="1" applyFont="1" applyFill="1" applyBorder="1" applyAlignment="1">
      <alignment horizontal="left"/>
    </xf>
    <xf numFmtId="0" fontId="7" fillId="5" borderId="5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>
      <alignment horizontal="left"/>
    </xf>
    <xf numFmtId="0" fontId="9" fillId="2" borderId="17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0" fontId="9" fillId="0" borderId="14" xfId="0" applyFont="1" applyFill="1" applyBorder="1"/>
    <xf numFmtId="0" fontId="9" fillId="0" borderId="4" xfId="0" applyNumberFormat="1" applyFont="1" applyFill="1" applyBorder="1" applyAlignment="1">
      <alignment horizontal="right"/>
    </xf>
    <xf numFmtId="0" fontId="9" fillId="2" borderId="38" xfId="0" applyNumberFormat="1" applyFont="1" applyFill="1" applyBorder="1" applyAlignment="1">
      <alignment horizontal="left"/>
    </xf>
    <xf numFmtId="0" fontId="5" fillId="4" borderId="40" xfId="0" applyFont="1" applyFill="1" applyBorder="1"/>
    <xf numFmtId="4" fontId="17" fillId="0" borderId="0" xfId="0" applyNumberFormat="1" applyFont="1"/>
    <xf numFmtId="0" fontId="17" fillId="0" borderId="0" xfId="0" applyFont="1"/>
    <xf numFmtId="4" fontId="13" fillId="0" borderId="46" xfId="0" applyNumberFormat="1" applyFont="1" applyBorder="1"/>
    <xf numFmtId="0" fontId="9" fillId="0" borderId="0" xfId="0" applyFont="1" applyBorder="1"/>
    <xf numFmtId="4" fontId="7" fillId="6" borderId="61" xfId="0" applyNumberFormat="1" applyFont="1" applyFill="1" applyBorder="1"/>
    <xf numFmtId="4" fontId="7" fillId="4" borderId="59" xfId="0" applyNumberFormat="1" applyFont="1" applyFill="1" applyBorder="1" applyAlignment="1">
      <alignment horizontal="right"/>
    </xf>
    <xf numFmtId="0" fontId="9" fillId="0" borderId="14" xfId="0" applyFont="1" applyBorder="1"/>
    <xf numFmtId="0" fontId="7" fillId="2" borderId="41" xfId="0" applyFont="1" applyFill="1" applyBorder="1"/>
    <xf numFmtId="0" fontId="7" fillId="5" borderId="75" xfId="0" applyNumberFormat="1" applyFont="1" applyFill="1" applyBorder="1" applyAlignment="1">
      <alignment horizontal="left"/>
    </xf>
    <xf numFmtId="0" fontId="9" fillId="5" borderId="7" xfId="0" applyFont="1" applyFill="1" applyBorder="1"/>
    <xf numFmtId="4" fontId="12" fillId="5" borderId="19" xfId="0" applyNumberFormat="1" applyFont="1" applyFill="1" applyBorder="1" applyAlignment="1">
      <alignment horizontal="right"/>
    </xf>
    <xf numFmtId="4" fontId="12" fillId="5" borderId="0" xfId="0" applyNumberFormat="1" applyFont="1" applyFill="1" applyBorder="1" applyAlignment="1">
      <alignment horizontal="right"/>
    </xf>
    <xf numFmtId="4" fontId="13" fillId="5" borderId="0" xfId="0" applyNumberFormat="1" applyFont="1" applyFill="1" applyBorder="1" applyAlignment="1">
      <alignment horizontal="right"/>
    </xf>
    <xf numFmtId="4" fontId="9" fillId="5" borderId="0" xfId="0" applyNumberFormat="1" applyFont="1" applyFill="1"/>
    <xf numFmtId="4" fontId="3" fillId="0" borderId="62" xfId="0" applyNumberFormat="1" applyFont="1" applyFill="1" applyBorder="1"/>
    <xf numFmtId="4" fontId="6" fillId="0" borderId="56" xfId="1" applyNumberFormat="1" applyFont="1" applyFill="1" applyBorder="1"/>
    <xf numFmtId="0" fontId="9" fillId="3" borderId="15" xfId="0" applyNumberFormat="1" applyFont="1" applyFill="1" applyBorder="1" applyAlignment="1">
      <alignment horizontal="left"/>
    </xf>
    <xf numFmtId="0" fontId="7" fillId="3" borderId="13" xfId="0" applyNumberFormat="1" applyFont="1" applyFill="1" applyBorder="1" applyAlignment="1">
      <alignment horizontal="left"/>
    </xf>
    <xf numFmtId="0" fontId="7" fillId="3" borderId="22" xfId="0" applyNumberFormat="1" applyFont="1" applyFill="1" applyBorder="1" applyAlignment="1">
      <alignment horizontal="left"/>
    </xf>
    <xf numFmtId="0" fontId="7" fillId="3" borderId="55" xfId="0" applyNumberFormat="1" applyFont="1" applyFill="1" applyBorder="1" applyAlignment="1">
      <alignment horizontal="left"/>
    </xf>
    <xf numFmtId="0" fontId="9" fillId="3" borderId="35" xfId="0" applyNumberFormat="1" applyFont="1" applyFill="1" applyBorder="1" applyAlignment="1">
      <alignment horizontal="left"/>
    </xf>
    <xf numFmtId="0" fontId="7" fillId="5" borderId="26" xfId="0" applyNumberFormat="1" applyFont="1" applyFill="1" applyBorder="1" applyAlignment="1">
      <alignment horizontal="left"/>
    </xf>
    <xf numFmtId="0" fontId="16" fillId="5" borderId="28" xfId="0" applyFont="1" applyFill="1" applyBorder="1"/>
    <xf numFmtId="0" fontId="16" fillId="5" borderId="12" xfId="0" applyFont="1" applyFill="1" applyBorder="1"/>
    <xf numFmtId="4" fontId="13" fillId="0" borderId="80" xfId="0" applyNumberFormat="1" applyFont="1" applyBorder="1"/>
    <xf numFmtId="4" fontId="9" fillId="0" borderId="19" xfId="0" applyNumberFormat="1" applyFont="1" applyBorder="1"/>
    <xf numFmtId="4" fontId="9" fillId="0" borderId="29" xfId="0" applyNumberFormat="1" applyFont="1" applyBorder="1"/>
    <xf numFmtId="4" fontId="9" fillId="0" borderId="60" xfId="0" applyNumberFormat="1" applyFont="1" applyBorder="1"/>
    <xf numFmtId="4" fontId="9" fillId="0" borderId="46" xfId="0" applyNumberFormat="1" applyFont="1" applyBorder="1"/>
    <xf numFmtId="0" fontId="7" fillId="3" borderId="82" xfId="0" applyFont="1" applyFill="1" applyBorder="1"/>
    <xf numFmtId="0" fontId="7" fillId="3" borderId="83" xfId="0" applyFont="1" applyFill="1" applyBorder="1"/>
    <xf numFmtId="0" fontId="7" fillId="3" borderId="81" xfId="0" applyNumberFormat="1" applyFont="1" applyFill="1" applyBorder="1" applyAlignment="1">
      <alignment horizontal="left"/>
    </xf>
    <xf numFmtId="0" fontId="9" fillId="0" borderId="6" xfId="0" applyFont="1" applyBorder="1"/>
    <xf numFmtId="0" fontId="9" fillId="0" borderId="28" xfId="0" applyFont="1" applyBorder="1"/>
    <xf numFmtId="4" fontId="13" fillId="0" borderId="29" xfId="0" applyNumberFormat="1" applyFont="1" applyBorder="1"/>
    <xf numFmtId="0" fontId="7" fillId="4" borderId="84" xfId="0" applyNumberFormat="1" applyFont="1" applyFill="1" applyBorder="1" applyAlignment="1">
      <alignment horizontal="left"/>
    </xf>
    <xf numFmtId="4" fontId="9" fillId="0" borderId="85" xfId="0" applyNumberFormat="1" applyFont="1" applyBorder="1"/>
    <xf numFmtId="4" fontId="12" fillId="0" borderId="29" xfId="0" applyNumberFormat="1" applyFont="1" applyBorder="1"/>
    <xf numFmtId="4" fontId="9" fillId="0" borderId="69" xfId="0" applyNumberFormat="1" applyFont="1" applyBorder="1"/>
    <xf numFmtId="0" fontId="7" fillId="0" borderId="4" xfId="0" applyFont="1" applyFill="1" applyBorder="1" applyAlignment="1">
      <alignment vertical="top"/>
    </xf>
    <xf numFmtId="0" fontId="7" fillId="0" borderId="0" xfId="0" applyFont="1" applyBorder="1"/>
    <xf numFmtId="0" fontId="9" fillId="0" borderId="4" xfId="0" applyFont="1" applyBorder="1"/>
    <xf numFmtId="4" fontId="13" fillId="5" borderId="19" xfId="0" applyNumberFormat="1" applyFont="1" applyFill="1" applyBorder="1"/>
    <xf numFmtId="0" fontId="9" fillId="5" borderId="4" xfId="0" applyFont="1" applyFill="1" applyBorder="1"/>
    <xf numFmtId="4" fontId="12" fillId="3" borderId="60" xfId="0" applyNumberFormat="1" applyFont="1" applyFill="1" applyBorder="1"/>
    <xf numFmtId="4" fontId="9" fillId="3" borderId="46" xfId="0" applyNumberFormat="1" applyFont="1" applyFill="1" applyBorder="1"/>
    <xf numFmtId="4" fontId="9" fillId="0" borderId="29" xfId="0" applyNumberFormat="1" applyFont="1" applyFill="1" applyBorder="1" applyAlignment="1">
      <alignment horizontal="right"/>
    </xf>
    <xf numFmtId="4" fontId="9" fillId="0" borderId="29" xfId="1" applyNumberFormat="1" applyFont="1" applyFill="1" applyBorder="1"/>
    <xf numFmtId="4" fontId="9" fillId="0" borderId="10" xfId="0" applyNumberFormat="1" applyFont="1" applyBorder="1"/>
    <xf numFmtId="4" fontId="9" fillId="0" borderId="87" xfId="0" applyNumberFormat="1" applyFont="1" applyBorder="1"/>
    <xf numFmtId="4" fontId="9" fillId="0" borderId="88" xfId="0" applyNumberFormat="1" applyFont="1" applyBorder="1"/>
    <xf numFmtId="0" fontId="7" fillId="0" borderId="32" xfId="0" applyNumberFormat="1" applyFont="1" applyFill="1" applyBorder="1" applyAlignment="1">
      <alignment horizontal="left"/>
    </xf>
    <xf numFmtId="0" fontId="7" fillId="0" borderId="20" xfId="0" applyFont="1" applyFill="1" applyBorder="1"/>
    <xf numFmtId="0" fontId="7" fillId="5" borderId="1" xfId="0" applyNumberFormat="1" applyFont="1" applyFill="1" applyBorder="1" applyAlignment="1">
      <alignment horizontal="left"/>
    </xf>
    <xf numFmtId="4" fontId="12" fillId="4" borderId="76" xfId="0" applyNumberFormat="1" applyFont="1" applyFill="1" applyBorder="1" applyAlignment="1">
      <alignment horizontal="right"/>
    </xf>
    <xf numFmtId="4" fontId="9" fillId="0" borderId="9" xfId="0" applyNumberFormat="1" applyFont="1" applyBorder="1"/>
    <xf numFmtId="4" fontId="12" fillId="4" borderId="19" xfId="1" applyNumberFormat="1" applyFont="1" applyFill="1" applyBorder="1"/>
    <xf numFmtId="4" fontId="7" fillId="0" borderId="89" xfId="0" applyNumberFormat="1" applyFont="1" applyFill="1" applyBorder="1" applyAlignment="1">
      <alignment horizontal="right"/>
    </xf>
    <xf numFmtId="4" fontId="7" fillId="0" borderId="66" xfId="1" applyNumberFormat="1" applyFont="1" applyFill="1" applyBorder="1"/>
    <xf numFmtId="4" fontId="7" fillId="3" borderId="46" xfId="1" applyNumberFormat="1" applyFont="1" applyFill="1" applyBorder="1"/>
    <xf numFmtId="4" fontId="7" fillId="0" borderId="46" xfId="1" applyNumberFormat="1" applyFont="1" applyFill="1" applyBorder="1"/>
    <xf numFmtId="4" fontId="12" fillId="5" borderId="87" xfId="1" applyNumberFormat="1" applyFont="1" applyFill="1" applyBorder="1"/>
    <xf numFmtId="0" fontId="7" fillId="5" borderId="87" xfId="0" applyNumberFormat="1" applyFont="1" applyFill="1" applyBorder="1" applyAlignment="1">
      <alignment horizontal="left"/>
    </xf>
    <xf numFmtId="0" fontId="7" fillId="5" borderId="20" xfId="0" applyNumberFormat="1" applyFont="1" applyFill="1" applyBorder="1" applyAlignment="1">
      <alignment horizontal="left"/>
    </xf>
    <xf numFmtId="4" fontId="12" fillId="5" borderId="20" xfId="1" applyNumberFormat="1" applyFont="1" applyFill="1" applyBorder="1"/>
    <xf numFmtId="4" fontId="9" fillId="0" borderId="20" xfId="0" applyNumberFormat="1" applyFont="1" applyBorder="1"/>
    <xf numFmtId="4" fontId="6" fillId="0" borderId="87" xfId="1" applyNumberFormat="1" applyFont="1" applyFill="1" applyBorder="1"/>
    <xf numFmtId="0" fontId="9" fillId="0" borderId="87" xfId="0" applyFont="1" applyBorder="1"/>
    <xf numFmtId="4" fontId="13" fillId="5" borderId="28" xfId="0" applyNumberFormat="1" applyFont="1" applyFill="1" applyBorder="1"/>
    <xf numFmtId="0" fontId="7" fillId="0" borderId="28" xfId="0" applyNumberFormat="1" applyFont="1" applyFill="1" applyBorder="1" applyAlignment="1">
      <alignment horizontal="left"/>
    </xf>
    <xf numFmtId="4" fontId="9" fillId="0" borderId="77" xfId="0" applyNumberFormat="1" applyFont="1" applyBorder="1"/>
    <xf numFmtId="4" fontId="9" fillId="0" borderId="91" xfId="0" applyNumberFormat="1" applyFont="1" applyBorder="1"/>
    <xf numFmtId="4" fontId="12" fillId="3" borderId="46" xfId="1" applyNumberFormat="1" applyFont="1" applyFill="1" applyBorder="1"/>
    <xf numFmtId="4" fontId="7" fillId="6" borderId="88" xfId="0" applyNumberFormat="1" applyFont="1" applyFill="1" applyBorder="1"/>
    <xf numFmtId="4" fontId="13" fillId="0" borderId="29" xfId="0" applyNumberFormat="1" applyFont="1" applyFill="1" applyBorder="1" applyAlignment="1">
      <alignment horizontal="right"/>
    </xf>
    <xf numFmtId="4" fontId="12" fillId="3" borderId="69" xfId="1" applyNumberFormat="1" applyFont="1" applyFill="1" applyBorder="1"/>
    <xf numFmtId="4" fontId="7" fillId="3" borderId="90" xfId="1" applyNumberFormat="1" applyFont="1" applyFill="1" applyBorder="1"/>
    <xf numFmtId="4" fontId="12" fillId="5" borderId="92" xfId="1" applyNumberFormat="1" applyFont="1" applyFill="1" applyBorder="1"/>
    <xf numFmtId="4" fontId="7" fillId="0" borderId="29" xfId="0" applyNumberFormat="1" applyFont="1" applyBorder="1"/>
    <xf numFmtId="4" fontId="12" fillId="3" borderId="76" xfId="1" applyNumberFormat="1" applyFont="1" applyFill="1" applyBorder="1"/>
    <xf numFmtId="4" fontId="7" fillId="5" borderId="93" xfId="1" applyNumberFormat="1" applyFont="1" applyFill="1" applyBorder="1"/>
    <xf numFmtId="4" fontId="12" fillId="0" borderId="77" xfId="0" applyNumberFormat="1" applyFont="1" applyBorder="1"/>
    <xf numFmtId="4" fontId="9" fillId="3" borderId="76" xfId="0" applyNumberFormat="1" applyFont="1" applyFill="1" applyBorder="1"/>
    <xf numFmtId="4" fontId="3" fillId="0" borderId="8" xfId="0" applyNumberFormat="1" applyFont="1" applyFill="1" applyBorder="1"/>
    <xf numFmtId="4" fontId="12" fillId="5" borderId="10" xfId="1" applyNumberFormat="1" applyFont="1" applyFill="1" applyBorder="1"/>
    <xf numFmtId="4" fontId="12" fillId="0" borderId="29" xfId="0" applyNumberFormat="1" applyFont="1" applyFill="1" applyBorder="1" applyAlignment="1">
      <alignment horizontal="right"/>
    </xf>
    <xf numFmtId="4" fontId="13" fillId="3" borderId="76" xfId="0" applyNumberFormat="1" applyFont="1" applyFill="1" applyBorder="1"/>
    <xf numFmtId="4" fontId="13" fillId="3" borderId="19" xfId="0" applyNumberFormat="1" applyFont="1" applyFill="1" applyBorder="1"/>
    <xf numFmtId="4" fontId="12" fillId="3" borderId="29" xfId="1" applyNumberFormat="1" applyFont="1" applyFill="1" applyBorder="1"/>
    <xf numFmtId="4" fontId="12" fillId="5" borderId="29" xfId="1" applyNumberFormat="1" applyFont="1" applyFill="1" applyBorder="1"/>
    <xf numFmtId="4" fontId="13" fillId="5" borderId="29" xfId="0" applyNumberFormat="1" applyFont="1" applyFill="1" applyBorder="1"/>
    <xf numFmtId="4" fontId="13" fillId="3" borderId="94" xfId="0" applyNumberFormat="1" applyFont="1" applyFill="1" applyBorder="1"/>
    <xf numFmtId="4" fontId="9" fillId="0" borderId="80" xfId="0" applyNumberFormat="1" applyFont="1" applyBorder="1"/>
    <xf numFmtId="4" fontId="9" fillId="2" borderId="63" xfId="0" applyNumberFormat="1" applyFont="1" applyFill="1" applyBorder="1" applyAlignment="1">
      <alignment horizontal="right"/>
    </xf>
    <xf numFmtId="4" fontId="9" fillId="2" borderId="66" xfId="0" applyNumberFormat="1" applyFont="1" applyFill="1" applyBorder="1" applyAlignment="1">
      <alignment horizontal="right"/>
    </xf>
    <xf numFmtId="4" fontId="9" fillId="0" borderId="66" xfId="1" applyNumberFormat="1" applyFont="1" applyFill="1" applyBorder="1"/>
    <xf numFmtId="4" fontId="9" fillId="2" borderId="66" xfId="1" applyNumberFormat="1" applyFont="1" applyFill="1" applyBorder="1"/>
    <xf numFmtId="4" fontId="13" fillId="0" borderId="10" xfId="0" applyNumberFormat="1" applyFont="1" applyBorder="1"/>
    <xf numFmtId="4" fontId="7" fillId="5" borderId="29" xfId="1" applyNumberFormat="1" applyFont="1" applyFill="1" applyBorder="1"/>
    <xf numFmtId="4" fontId="7" fillId="2" borderId="46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4" fontId="7" fillId="2" borderId="29" xfId="0" applyNumberFormat="1" applyFont="1" applyFill="1" applyBorder="1" applyAlignment="1">
      <alignment horizontal="right"/>
    </xf>
    <xf numFmtId="4" fontId="9" fillId="0" borderId="69" xfId="0" applyNumberFormat="1" applyFont="1" applyFill="1" applyBorder="1" applyAlignment="1">
      <alignment horizontal="right"/>
    </xf>
    <xf numFmtId="4" fontId="7" fillId="3" borderId="76" xfId="0" applyNumberFormat="1" applyFont="1" applyFill="1" applyBorder="1" applyAlignment="1">
      <alignment horizontal="right"/>
    </xf>
    <xf numFmtId="4" fontId="7" fillId="0" borderId="80" xfId="0" applyNumberFormat="1" applyFont="1" applyFill="1" applyBorder="1" applyAlignment="1">
      <alignment horizontal="right"/>
    </xf>
    <xf numFmtId="4" fontId="7" fillId="5" borderId="88" xfId="1" applyNumberFormat="1" applyFont="1" applyFill="1" applyBorder="1"/>
    <xf numFmtId="4" fontId="5" fillId="3" borderId="46" xfId="0" applyNumberFormat="1" applyFont="1" applyFill="1" applyBorder="1"/>
    <xf numFmtId="0" fontId="7" fillId="5" borderId="88" xfId="0" applyFont="1" applyFill="1" applyBorder="1" applyAlignment="1">
      <alignment horizontal="center"/>
    </xf>
    <xf numFmtId="4" fontId="9" fillId="0" borderId="6" xfId="0" applyNumberFormat="1" applyFont="1" applyFill="1" applyBorder="1"/>
    <xf numFmtId="4" fontId="7" fillId="4" borderId="76" xfId="0" applyNumberFormat="1" applyFont="1" applyFill="1" applyBorder="1"/>
    <xf numFmtId="4" fontId="9" fillId="0" borderId="29" xfId="0" applyNumberFormat="1" applyFont="1" applyFill="1" applyBorder="1"/>
    <xf numFmtId="4" fontId="9" fillId="2" borderId="16" xfId="0" applyNumberFormat="1" applyFont="1" applyFill="1" applyBorder="1"/>
    <xf numFmtId="4" fontId="9" fillId="0" borderId="16" xfId="0" applyNumberFormat="1" applyFont="1" applyFill="1" applyBorder="1"/>
    <xf numFmtId="4" fontId="7" fillId="2" borderId="6" xfId="0" applyNumberFormat="1" applyFont="1" applyFill="1" applyBorder="1"/>
    <xf numFmtId="4" fontId="7" fillId="3" borderId="2" xfId="0" applyNumberFormat="1" applyFont="1" applyFill="1" applyBorder="1"/>
    <xf numFmtId="4" fontId="9" fillId="0" borderId="10" xfId="0" applyNumberFormat="1" applyFont="1" applyFill="1" applyBorder="1"/>
    <xf numFmtId="4" fontId="9" fillId="0" borderId="0" xfId="0" applyNumberFormat="1" applyFont="1" applyFill="1" applyBorder="1"/>
    <xf numFmtId="4" fontId="9" fillId="0" borderId="24" xfId="0" applyNumberFormat="1" applyFont="1" applyFill="1" applyBorder="1"/>
    <xf numFmtId="4" fontId="7" fillId="5" borderId="60" xfId="0" applyNumberFormat="1" applyFont="1" applyFill="1" applyBorder="1"/>
    <xf numFmtId="4" fontId="7" fillId="0" borderId="6" xfId="0" applyNumberFormat="1" applyFont="1" applyFill="1" applyBorder="1"/>
    <xf numFmtId="4" fontId="7" fillId="3" borderId="36" xfId="0" applyNumberFormat="1" applyFont="1" applyFill="1" applyBorder="1"/>
    <xf numFmtId="4" fontId="9" fillId="0" borderId="14" xfId="0" applyNumberFormat="1" applyFont="1" applyFill="1" applyBorder="1"/>
    <xf numFmtId="4" fontId="7" fillId="6" borderId="2" xfId="0" applyNumberFormat="1" applyFont="1" applyFill="1" applyBorder="1" applyAlignment="1">
      <alignment wrapText="1"/>
    </xf>
    <xf numFmtId="4" fontId="7" fillId="2" borderId="2" xfId="0" applyNumberFormat="1" applyFont="1" applyFill="1" applyBorder="1"/>
    <xf numFmtId="4" fontId="9" fillId="0" borderId="69" xfId="0" applyNumberFormat="1" applyFont="1" applyFill="1" applyBorder="1"/>
    <xf numFmtId="4" fontId="7" fillId="0" borderId="10" xfId="0" applyNumberFormat="1" applyFont="1" applyFill="1" applyBorder="1"/>
    <xf numFmtId="4" fontId="7" fillId="5" borderId="24" xfId="0" applyNumberFormat="1" applyFont="1" applyFill="1" applyBorder="1"/>
    <xf numFmtId="4" fontId="7" fillId="3" borderId="50" xfId="0" applyNumberFormat="1" applyFont="1" applyFill="1" applyBorder="1"/>
    <xf numFmtId="4" fontId="18" fillId="0" borderId="0" xfId="0" applyNumberFormat="1" applyFont="1"/>
    <xf numFmtId="4" fontId="18" fillId="0" borderId="0" xfId="0" applyNumberFormat="1" applyFont="1" applyBorder="1"/>
    <xf numFmtId="4" fontId="18" fillId="6" borderId="55" xfId="0" applyNumberFormat="1" applyFont="1" applyFill="1" applyBorder="1" applyAlignment="1">
      <alignment horizontal="center" wrapText="1"/>
    </xf>
    <xf numFmtId="4" fontId="19" fillId="0" borderId="66" xfId="1" applyNumberFormat="1" applyFont="1" applyFill="1" applyBorder="1"/>
    <xf numFmtId="4" fontId="18" fillId="4" borderId="76" xfId="0" applyNumberFormat="1" applyFont="1" applyFill="1" applyBorder="1" applyAlignment="1">
      <alignment horizontal="right"/>
    </xf>
    <xf numFmtId="4" fontId="18" fillId="0" borderId="9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4" fontId="19" fillId="0" borderId="29" xfId="1" applyNumberFormat="1" applyFont="1" applyFill="1" applyBorder="1"/>
    <xf numFmtId="4" fontId="18" fillId="0" borderId="8" xfId="0" applyNumberFormat="1" applyFont="1" applyFill="1" applyBorder="1" applyAlignment="1">
      <alignment horizontal="right"/>
    </xf>
    <xf numFmtId="4" fontId="18" fillId="4" borderId="50" xfId="1" applyNumberFormat="1" applyFont="1" applyFill="1" applyBorder="1"/>
    <xf numFmtId="4" fontId="18" fillId="0" borderId="47" xfId="0" applyNumberFormat="1" applyFont="1" applyFill="1" applyBorder="1" applyAlignment="1">
      <alignment horizontal="right"/>
    </xf>
    <xf numFmtId="4" fontId="18" fillId="0" borderId="8" xfId="1" applyNumberFormat="1" applyFont="1" applyFill="1" applyBorder="1"/>
    <xf numFmtId="4" fontId="18" fillId="0" borderId="66" xfId="0" applyNumberFormat="1" applyFont="1" applyFill="1" applyBorder="1" applyAlignment="1">
      <alignment horizontal="right"/>
    </xf>
    <xf numFmtId="4" fontId="18" fillId="0" borderId="56" xfId="1" applyNumberFormat="1" applyFont="1" applyFill="1" applyBorder="1"/>
    <xf numFmtId="4" fontId="19" fillId="0" borderId="66" xfId="0" applyNumberFormat="1" applyFont="1" applyFill="1" applyBorder="1" applyAlignment="1">
      <alignment horizontal="right"/>
    </xf>
    <xf numFmtId="4" fontId="19" fillId="5" borderId="56" xfId="0" applyNumberFormat="1" applyFont="1" applyFill="1" applyBorder="1" applyAlignment="1">
      <alignment horizontal="right"/>
    </xf>
    <xf numFmtId="4" fontId="18" fillId="5" borderId="57" xfId="0" applyNumberFormat="1" applyFont="1" applyFill="1" applyBorder="1" applyAlignment="1">
      <alignment horizontal="right"/>
    </xf>
    <xf numFmtId="4" fontId="18" fillId="5" borderId="66" xfId="0" applyNumberFormat="1" applyFont="1" applyFill="1" applyBorder="1" applyAlignment="1">
      <alignment horizontal="right"/>
    </xf>
    <xf numFmtId="4" fontId="19" fillId="5" borderId="66" xfId="0" applyNumberFormat="1" applyFont="1" applyFill="1" applyBorder="1" applyAlignment="1">
      <alignment horizontal="right"/>
    </xf>
    <xf numFmtId="4" fontId="18" fillId="5" borderId="56" xfId="0" applyNumberFormat="1" applyFont="1" applyFill="1" applyBorder="1" applyAlignment="1">
      <alignment horizontal="right"/>
    </xf>
    <xf numFmtId="4" fontId="19" fillId="5" borderId="62" xfId="0" applyNumberFormat="1" applyFont="1" applyFill="1" applyBorder="1" applyAlignment="1">
      <alignment horizontal="right"/>
    </xf>
    <xf numFmtId="4" fontId="18" fillId="3" borderId="75" xfId="1" applyNumberFormat="1" applyFont="1" applyFill="1" applyBorder="1"/>
    <xf numFmtId="4" fontId="18" fillId="0" borderId="20" xfId="1" applyNumberFormat="1" applyFont="1" applyFill="1" applyBorder="1"/>
    <xf numFmtId="4" fontId="18" fillId="2" borderId="63" xfId="0" applyNumberFormat="1" applyFont="1" applyFill="1" applyBorder="1" applyAlignment="1">
      <alignment horizontal="right"/>
    </xf>
    <xf numFmtId="4" fontId="18" fillId="2" borderId="66" xfId="0" applyNumberFormat="1" applyFont="1" applyFill="1" applyBorder="1" applyAlignment="1">
      <alignment horizontal="right"/>
    </xf>
    <xf numFmtId="4" fontId="19" fillId="5" borderId="66" xfId="1" applyNumberFormat="1" applyFont="1" applyFill="1" applyBorder="1"/>
    <xf numFmtId="4" fontId="18" fillId="3" borderId="55" xfId="1" applyNumberFormat="1" applyFont="1" applyFill="1" applyBorder="1"/>
    <xf numFmtId="4" fontId="18" fillId="5" borderId="0" xfId="1" applyNumberFormat="1" applyFont="1" applyFill="1" applyBorder="1"/>
    <xf numFmtId="4" fontId="18" fillId="5" borderId="20" xfId="1" applyNumberFormat="1" applyFont="1" applyFill="1" applyBorder="1"/>
    <xf numFmtId="4" fontId="18" fillId="6" borderId="60" xfId="0" applyNumberFormat="1" applyFont="1" applyFill="1" applyBorder="1" applyAlignment="1">
      <alignment horizontal="center" wrapText="1"/>
    </xf>
    <xf numFmtId="4" fontId="18" fillId="5" borderId="60" xfId="1" applyNumberFormat="1" applyFont="1" applyFill="1" applyBorder="1"/>
    <xf numFmtId="4" fontId="18" fillId="2" borderId="56" xfId="0" applyNumberFormat="1" applyFont="1" applyFill="1" applyBorder="1" applyAlignment="1">
      <alignment horizontal="right"/>
    </xf>
    <xf numFmtId="4" fontId="18" fillId="0" borderId="66" xfId="1" applyNumberFormat="1" applyFont="1" applyFill="1" applyBorder="1"/>
    <xf numFmtId="4" fontId="18" fillId="3" borderId="51" xfId="1" applyNumberFormat="1" applyFont="1" applyFill="1" applyBorder="1"/>
    <xf numFmtId="4" fontId="18" fillId="0" borderId="28" xfId="1" applyNumberFormat="1" applyFont="1" applyFill="1" applyBorder="1"/>
    <xf numFmtId="4" fontId="18" fillId="0" borderId="63" xfId="0" applyNumberFormat="1" applyFont="1" applyFill="1" applyBorder="1"/>
    <xf numFmtId="4" fontId="19" fillId="0" borderId="62" xfId="0" applyNumberFormat="1" applyFont="1" applyFill="1" applyBorder="1"/>
    <xf numFmtId="4" fontId="19" fillId="0" borderId="56" xfId="1" applyNumberFormat="1" applyFont="1" applyFill="1" applyBorder="1"/>
    <xf numFmtId="4" fontId="19" fillId="0" borderId="66" xfId="0" applyNumberFormat="1" applyFont="1" applyFill="1" applyBorder="1"/>
    <xf numFmtId="4" fontId="18" fillId="0" borderId="56" xfId="0" applyNumberFormat="1" applyFont="1" applyFill="1" applyBorder="1"/>
    <xf numFmtId="4" fontId="19" fillId="0" borderId="67" xfId="1" applyNumberFormat="1" applyFont="1" applyFill="1" applyBorder="1"/>
    <xf numFmtId="4" fontId="19" fillId="0" borderId="0" xfId="1" applyNumberFormat="1" applyFont="1" applyFill="1" applyBorder="1"/>
    <xf numFmtId="4" fontId="18" fillId="6" borderId="55" xfId="0" applyNumberFormat="1" applyFont="1" applyFill="1" applyBorder="1" applyAlignment="1">
      <alignment horizontal="center"/>
    </xf>
    <xf numFmtId="4" fontId="18" fillId="0" borderId="66" xfId="0" applyNumberFormat="1" applyFont="1" applyFill="1" applyBorder="1"/>
    <xf numFmtId="4" fontId="19" fillId="0" borderId="56" xfId="0" applyNumberFormat="1" applyFont="1" applyFill="1" applyBorder="1" applyAlignment="1">
      <alignment horizontal="right"/>
    </xf>
    <xf numFmtId="4" fontId="19" fillId="0" borderId="14" xfId="0" applyNumberFormat="1" applyFont="1" applyFill="1" applyBorder="1"/>
    <xf numFmtId="4" fontId="19" fillId="0" borderId="62" xfId="0" applyNumberFormat="1" applyFont="1" applyFill="1" applyBorder="1" applyAlignment="1">
      <alignment horizontal="right"/>
    </xf>
    <xf numFmtId="4" fontId="19" fillId="0" borderId="56" xfId="0" applyNumberFormat="1" applyFont="1" applyBorder="1"/>
    <xf numFmtId="0" fontId="19" fillId="0" borderId="0" xfId="0" applyFont="1" applyBorder="1"/>
    <xf numFmtId="4" fontId="19" fillId="0" borderId="0" xfId="0" applyNumberFormat="1" applyFont="1" applyBorder="1"/>
    <xf numFmtId="0" fontId="19" fillId="5" borderId="0" xfId="0" applyFont="1" applyFill="1" applyBorder="1"/>
    <xf numFmtId="4" fontId="18" fillId="2" borderId="55" xfId="0" applyNumberFormat="1" applyFont="1" applyFill="1" applyBorder="1" applyAlignment="1">
      <alignment horizontal="right"/>
    </xf>
    <xf numFmtId="4" fontId="19" fillId="2" borderId="63" xfId="0" applyNumberFormat="1" applyFont="1" applyFill="1" applyBorder="1" applyAlignment="1">
      <alignment horizontal="right"/>
    </xf>
    <xf numFmtId="4" fontId="19" fillId="2" borderId="66" xfId="0" applyNumberFormat="1" applyFont="1" applyFill="1" applyBorder="1" applyAlignment="1">
      <alignment horizontal="right"/>
    </xf>
    <xf numFmtId="4" fontId="19" fillId="2" borderId="66" xfId="1" applyNumberFormat="1" applyFont="1" applyFill="1" applyBorder="1"/>
    <xf numFmtId="4" fontId="18" fillId="0" borderId="28" xfId="0" applyNumberFormat="1" applyFont="1" applyFill="1" applyBorder="1" applyAlignment="1">
      <alignment horizontal="right"/>
    </xf>
    <xf numFmtId="4" fontId="18" fillId="3" borderId="51" xfId="0" applyNumberFormat="1" applyFont="1" applyFill="1" applyBorder="1" applyAlignment="1">
      <alignment horizontal="right"/>
    </xf>
    <xf numFmtId="4" fontId="18" fillId="0" borderId="95" xfId="0" applyNumberFormat="1" applyFont="1" applyFill="1" applyBorder="1" applyAlignment="1">
      <alignment horizontal="right"/>
    </xf>
    <xf numFmtId="4" fontId="18" fillId="0" borderId="56" xfId="0" applyNumberFormat="1" applyFont="1" applyFill="1" applyBorder="1" applyAlignment="1">
      <alignment horizontal="right"/>
    </xf>
    <xf numFmtId="4" fontId="18" fillId="5" borderId="61" xfId="1" applyNumberFormat="1" applyFont="1" applyFill="1" applyBorder="1"/>
    <xf numFmtId="4" fontId="18" fillId="3" borderId="55" xfId="0" applyNumberFormat="1" applyFont="1" applyFill="1" applyBorder="1"/>
    <xf numFmtId="4" fontId="19" fillId="0" borderId="0" xfId="0" applyNumberFormat="1" applyFont="1"/>
    <xf numFmtId="4" fontId="19" fillId="0" borderId="16" xfId="0" applyNumberFormat="1" applyFont="1" applyBorder="1"/>
    <xf numFmtId="4" fontId="21" fillId="0" borderId="0" xfId="0" applyNumberFormat="1" applyFont="1"/>
    <xf numFmtId="4" fontId="18" fillId="0" borderId="29" xfId="1" applyNumberFormat="1" applyFont="1" applyFill="1" applyBorder="1"/>
    <xf numFmtId="4" fontId="9" fillId="0" borderId="8" xfId="0" applyNumberFormat="1" applyFont="1" applyFill="1" applyBorder="1"/>
    <xf numFmtId="4" fontId="9" fillId="0" borderId="7" xfId="0" applyNumberFormat="1" applyFont="1" applyFill="1" applyBorder="1"/>
    <xf numFmtId="0" fontId="9" fillId="0" borderId="8" xfId="0" applyFont="1" applyFill="1" applyBorder="1"/>
    <xf numFmtId="0" fontId="9" fillId="0" borderId="34" xfId="0" applyFont="1" applyFill="1" applyBorder="1"/>
    <xf numFmtId="0" fontId="7" fillId="0" borderId="31" xfId="0" applyFont="1" applyFill="1" applyBorder="1"/>
    <xf numFmtId="0" fontId="16" fillId="5" borderId="98" xfId="0" applyFont="1" applyFill="1" applyBorder="1"/>
    <xf numFmtId="0" fontId="7" fillId="2" borderId="21" xfId="0" applyFont="1" applyFill="1" applyBorder="1"/>
    <xf numFmtId="0" fontId="9" fillId="0" borderId="31" xfId="0" applyFont="1" applyBorder="1"/>
    <xf numFmtId="0" fontId="7" fillId="0" borderId="21" xfId="0" applyFont="1" applyFill="1" applyBorder="1"/>
    <xf numFmtId="0" fontId="7" fillId="3" borderId="97" xfId="0" applyFont="1" applyFill="1" applyBorder="1"/>
    <xf numFmtId="0" fontId="7" fillId="2" borderId="7" xfId="0" applyFont="1" applyFill="1" applyBorder="1"/>
    <xf numFmtId="0" fontId="7" fillId="0" borderId="99" xfId="0" applyFont="1" applyFill="1" applyBorder="1"/>
    <xf numFmtId="0" fontId="9" fillId="5" borderId="31" xfId="0" applyFont="1" applyFill="1" applyBorder="1"/>
    <xf numFmtId="0" fontId="7" fillId="6" borderId="3" xfId="0" applyFont="1" applyFill="1" applyBorder="1" applyAlignment="1">
      <alignment wrapText="1"/>
    </xf>
    <xf numFmtId="0" fontId="7" fillId="2" borderId="3" xfId="0" applyFont="1" applyFill="1" applyBorder="1"/>
    <xf numFmtId="0" fontId="9" fillId="2" borderId="21" xfId="0" applyFont="1" applyFill="1" applyBorder="1"/>
    <xf numFmtId="0" fontId="7" fillId="2" borderId="34" xfId="0" applyFont="1" applyFill="1" applyBorder="1"/>
    <xf numFmtId="0" fontId="7" fillId="3" borderId="3" xfId="0" applyFont="1" applyFill="1" applyBorder="1"/>
    <xf numFmtId="0" fontId="9" fillId="0" borderId="15" xfId="0" applyFont="1" applyBorder="1"/>
    <xf numFmtId="4" fontId="7" fillId="2" borderId="10" xfId="0" applyNumberFormat="1" applyFont="1" applyFill="1" applyBorder="1"/>
    <xf numFmtId="4" fontId="7" fillId="0" borderId="69" xfId="0" applyNumberFormat="1" applyFont="1" applyFill="1" applyBorder="1"/>
    <xf numFmtId="0" fontId="9" fillId="0" borderId="8" xfId="0" applyFont="1" applyBorder="1"/>
    <xf numFmtId="4" fontId="18" fillId="3" borderId="37" xfId="1" applyNumberFormat="1" applyFont="1" applyFill="1" applyBorder="1"/>
    <xf numFmtId="4" fontId="19" fillId="0" borderId="57" xfId="0" applyNumberFormat="1" applyFont="1" applyBorder="1"/>
    <xf numFmtId="4" fontId="18" fillId="3" borderId="50" xfId="1" applyNumberFormat="1" applyFont="1" applyFill="1" applyBorder="1"/>
    <xf numFmtId="4" fontId="18" fillId="2" borderId="29" xfId="0" applyNumberFormat="1" applyFont="1" applyFill="1" applyBorder="1" applyAlignment="1">
      <alignment horizontal="right"/>
    </xf>
    <xf numFmtId="4" fontId="18" fillId="3" borderId="50" xfId="0" applyNumberFormat="1" applyFont="1" applyFill="1" applyBorder="1" applyAlignment="1">
      <alignment horizontal="right"/>
    </xf>
    <xf numFmtId="0" fontId="9" fillId="0" borderId="86" xfId="0" applyFont="1" applyBorder="1"/>
    <xf numFmtId="4" fontId="19" fillId="5" borderId="29" xfId="1" applyNumberFormat="1" applyFont="1" applyFill="1" applyBorder="1"/>
    <xf numFmtId="4" fontId="19" fillId="5" borderId="29" xfId="0" applyNumberFormat="1" applyFont="1" applyFill="1" applyBorder="1" applyAlignment="1">
      <alignment horizontal="right"/>
    </xf>
    <xf numFmtId="4" fontId="18" fillId="3" borderId="74" xfId="1" applyNumberFormat="1" applyFont="1" applyFill="1" applyBorder="1"/>
    <xf numFmtId="0" fontId="7" fillId="2" borderId="14" xfId="0" applyFont="1" applyFill="1" applyBorder="1"/>
    <xf numFmtId="4" fontId="7" fillId="0" borderId="101" xfId="0" applyNumberFormat="1" applyFont="1" applyFill="1" applyBorder="1"/>
    <xf numFmtId="4" fontId="9" fillId="0" borderId="101" xfId="0" applyNumberFormat="1" applyFont="1" applyFill="1" applyBorder="1"/>
    <xf numFmtId="0" fontId="9" fillId="0" borderId="102" xfId="0" applyFont="1" applyBorder="1"/>
    <xf numFmtId="4" fontId="7" fillId="0" borderId="14" xfId="1" applyNumberFormat="1" applyFont="1" applyFill="1" applyBorder="1"/>
    <xf numFmtId="4" fontId="7" fillId="3" borderId="103" xfId="1" applyNumberFormat="1" applyFont="1" applyFill="1" applyBorder="1"/>
    <xf numFmtId="0" fontId="7" fillId="5" borderId="104" xfId="0" applyFont="1" applyFill="1" applyBorder="1"/>
    <xf numFmtId="4" fontId="18" fillId="0" borderId="10" xfId="1" applyNumberFormat="1" applyFont="1" applyFill="1" applyBorder="1"/>
    <xf numFmtId="0" fontId="7" fillId="6" borderId="105" xfId="0" applyFont="1" applyFill="1" applyBorder="1" applyAlignment="1">
      <alignment wrapText="1"/>
    </xf>
    <xf numFmtId="4" fontId="18" fillId="3" borderId="106" xfId="1" applyNumberFormat="1" applyFont="1" applyFill="1" applyBorder="1"/>
    <xf numFmtId="0" fontId="7" fillId="2" borderId="105" xfId="0" applyFont="1" applyFill="1" applyBorder="1"/>
    <xf numFmtId="4" fontId="18" fillId="3" borderId="46" xfId="0" applyNumberFormat="1" applyFont="1" applyFill="1" applyBorder="1"/>
    <xf numFmtId="4" fontId="18" fillId="3" borderId="46" xfId="1" applyNumberFormat="1" applyFont="1" applyFill="1" applyBorder="1"/>
    <xf numFmtId="0" fontId="7" fillId="0" borderId="107" xfId="0" applyFont="1" applyFill="1" applyBorder="1"/>
    <xf numFmtId="0" fontId="7" fillId="4" borderId="37" xfId="0" applyFont="1" applyFill="1" applyBorder="1"/>
    <xf numFmtId="0" fontId="7" fillId="0" borderId="108" xfId="0" applyFont="1" applyFill="1" applyBorder="1"/>
    <xf numFmtId="0" fontId="7" fillId="0" borderId="8" xfId="0" applyFont="1" applyFill="1" applyBorder="1"/>
    <xf numFmtId="4" fontId="7" fillId="4" borderId="25" xfId="0" applyNumberFormat="1" applyFont="1" applyFill="1" applyBorder="1"/>
    <xf numFmtId="4" fontId="7" fillId="4" borderId="78" xfId="0" applyNumberFormat="1" applyFont="1" applyFill="1" applyBorder="1"/>
    <xf numFmtId="0" fontId="7" fillId="6" borderId="30" xfId="0" applyFont="1" applyFill="1" applyBorder="1" applyAlignment="1">
      <alignment horizontal="center"/>
    </xf>
    <xf numFmtId="4" fontId="9" fillId="0" borderId="96" xfId="0" applyNumberFormat="1" applyFont="1" applyBorder="1"/>
    <xf numFmtId="4" fontId="18" fillId="3" borderId="110" xfId="1" applyNumberFormat="1" applyFont="1" applyFill="1" applyBorder="1"/>
    <xf numFmtId="4" fontId="16" fillId="5" borderId="111" xfId="0" applyNumberFormat="1" applyFont="1" applyFill="1" applyBorder="1"/>
    <xf numFmtId="0" fontId="7" fillId="2" borderId="101" xfId="0" applyFont="1" applyFill="1" applyBorder="1"/>
    <xf numFmtId="0" fontId="7" fillId="0" borderId="111" xfId="0" applyFont="1" applyFill="1" applyBorder="1"/>
    <xf numFmtId="0" fontId="20" fillId="5" borderId="111" xfId="0" applyFont="1" applyFill="1" applyBorder="1"/>
    <xf numFmtId="4" fontId="18" fillId="0" borderId="101" xfId="1" applyNumberFormat="1" applyFont="1" applyFill="1" applyBorder="1"/>
    <xf numFmtId="4" fontId="18" fillId="0" borderId="14" xfId="1" applyNumberFormat="1" applyFont="1" applyFill="1" applyBorder="1"/>
    <xf numFmtId="4" fontId="19" fillId="0" borderId="14" xfId="1" applyNumberFormat="1" applyFont="1" applyFill="1" applyBorder="1"/>
    <xf numFmtId="2" fontId="19" fillId="0" borderId="101" xfId="0" applyNumberFormat="1" applyFont="1" applyBorder="1"/>
    <xf numFmtId="4" fontId="18" fillId="0" borderId="7" xfId="1" applyNumberFormat="1" applyFont="1" applyFill="1" applyBorder="1"/>
    <xf numFmtId="4" fontId="19" fillId="0" borderId="5" xfId="0" applyNumberFormat="1" applyFont="1" applyFill="1" applyBorder="1" applyAlignment="1">
      <alignment horizontal="right"/>
    </xf>
    <xf numFmtId="0" fontId="19" fillId="0" borderId="31" xfId="0" applyFont="1" applyBorder="1"/>
    <xf numFmtId="4" fontId="18" fillId="0" borderId="5" xfId="0" applyNumberFormat="1" applyFont="1" applyFill="1" applyBorder="1" applyAlignment="1">
      <alignment horizontal="right"/>
    </xf>
    <xf numFmtId="4" fontId="19" fillId="0" borderId="17" xfId="0" applyNumberFormat="1" applyFont="1" applyFill="1" applyBorder="1" applyAlignment="1">
      <alignment horizontal="right"/>
    </xf>
    <xf numFmtId="4" fontId="19" fillId="0" borderId="38" xfId="0" applyNumberFormat="1" applyFont="1" applyFill="1" applyBorder="1" applyAlignment="1">
      <alignment horizontal="right"/>
    </xf>
    <xf numFmtId="4" fontId="19" fillId="0" borderId="7" xfId="0" applyNumberFormat="1" applyFont="1" applyFill="1" applyBorder="1" applyAlignment="1">
      <alignment horizontal="right"/>
    </xf>
    <xf numFmtId="0" fontId="19" fillId="0" borderId="5" xfId="0" applyFont="1" applyBorder="1"/>
    <xf numFmtId="4" fontId="18" fillId="3" borderId="7" xfId="0" applyNumberFormat="1" applyFont="1" applyFill="1" applyBorder="1"/>
    <xf numFmtId="4" fontId="18" fillId="2" borderId="21" xfId="0" applyNumberFormat="1" applyFont="1" applyFill="1" applyBorder="1" applyAlignment="1">
      <alignment horizontal="right"/>
    </xf>
    <xf numFmtId="4" fontId="18" fillId="0" borderId="39" xfId="1" applyNumberFormat="1" applyFont="1" applyFill="1" applyBorder="1"/>
    <xf numFmtId="4" fontId="18" fillId="0" borderId="7" xfId="0" applyNumberFormat="1" applyFont="1" applyFill="1" applyBorder="1" applyAlignment="1">
      <alignment horizontal="right"/>
    </xf>
    <xf numFmtId="4" fontId="19" fillId="0" borderId="31" xfId="0" applyNumberFormat="1" applyFont="1" applyBorder="1"/>
    <xf numFmtId="4" fontId="19" fillId="0" borderId="7" xfId="1" applyNumberFormat="1" applyFont="1" applyFill="1" applyBorder="1"/>
    <xf numFmtId="4" fontId="18" fillId="0" borderId="99" xfId="0" applyNumberFormat="1" applyFont="1" applyFill="1" applyBorder="1" applyAlignment="1">
      <alignment horizontal="right"/>
    </xf>
    <xf numFmtId="4" fontId="7" fillId="3" borderId="14" xfId="0" applyNumberFormat="1" applyFont="1" applyFill="1" applyBorder="1"/>
    <xf numFmtId="0" fontId="7" fillId="0" borderId="101" xfId="0" applyFont="1" applyFill="1" applyBorder="1"/>
    <xf numFmtId="4" fontId="7" fillId="2" borderId="14" xfId="0" applyNumberFormat="1" applyFont="1" applyFill="1" applyBorder="1"/>
    <xf numFmtId="4" fontId="9" fillId="0" borderId="102" xfId="0" applyNumberFormat="1" applyFont="1" applyFill="1" applyBorder="1"/>
    <xf numFmtId="0" fontId="9" fillId="0" borderId="100" xfId="0" applyFont="1" applyBorder="1"/>
    <xf numFmtId="4" fontId="19" fillId="0" borderId="61" xfId="0" applyNumberFormat="1" applyFont="1" applyBorder="1"/>
    <xf numFmtId="4" fontId="9" fillId="0" borderId="61" xfId="0" applyNumberFormat="1" applyFont="1" applyBorder="1"/>
    <xf numFmtId="4" fontId="9" fillId="0" borderId="57" xfId="0" applyNumberFormat="1" applyFont="1" applyBorder="1"/>
    <xf numFmtId="4" fontId="9" fillId="0" borderId="56" xfId="0" applyNumberFormat="1" applyFont="1" applyBorder="1"/>
    <xf numFmtId="0" fontId="19" fillId="0" borderId="14" xfId="0" applyFont="1" applyBorder="1"/>
    <xf numFmtId="4" fontId="19" fillId="0" borderId="7" xfId="0" applyNumberFormat="1" applyFont="1" applyBorder="1"/>
    <xf numFmtId="4" fontId="19" fillId="0" borderId="21" xfId="0" applyNumberFormat="1" applyFont="1" applyBorder="1"/>
    <xf numFmtId="4" fontId="7" fillId="0" borderId="14" xfId="0" applyNumberFormat="1" applyFont="1" applyFill="1" applyBorder="1"/>
    <xf numFmtId="0" fontId="9" fillId="5" borderId="11" xfId="0" applyFont="1" applyFill="1" applyBorder="1"/>
    <xf numFmtId="0" fontId="9" fillId="5" borderId="6" xfId="0" applyFont="1" applyFill="1" applyBorder="1"/>
    <xf numFmtId="4" fontId="9" fillId="0" borderId="112" xfId="0" applyNumberFormat="1" applyFont="1" applyFill="1" applyBorder="1"/>
    <xf numFmtId="0" fontId="9" fillId="0" borderId="32" xfId="0" applyFont="1" applyBorder="1"/>
    <xf numFmtId="4" fontId="19" fillId="0" borderId="6" xfId="0" applyNumberFormat="1" applyFont="1" applyFill="1" applyBorder="1" applyAlignment="1">
      <alignment horizontal="right"/>
    </xf>
    <xf numFmtId="4" fontId="13" fillId="0" borderId="69" xfId="0" applyNumberFormat="1" applyFont="1" applyBorder="1"/>
    <xf numFmtId="4" fontId="6" fillId="0" borderId="63" xfId="0" applyNumberFormat="1" applyFont="1" applyFill="1" applyBorder="1" applyAlignment="1">
      <alignment horizontal="right"/>
    </xf>
    <xf numFmtId="0" fontId="9" fillId="0" borderId="88" xfId="0" applyFont="1" applyBorder="1"/>
    <xf numFmtId="0" fontId="9" fillId="0" borderId="60" xfId="0" applyFont="1" applyBorder="1"/>
    <xf numFmtId="4" fontId="6" fillId="0" borderId="77" xfId="0" applyNumberFormat="1" applyFont="1" applyFill="1" applyBorder="1" applyAlignment="1">
      <alignment horizontal="right"/>
    </xf>
    <xf numFmtId="4" fontId="12" fillId="4" borderId="109" xfId="1" applyNumberFormat="1" applyFont="1" applyFill="1" applyBorder="1"/>
    <xf numFmtId="4" fontId="9" fillId="0" borderId="113" xfId="0" applyNumberFormat="1" applyFont="1" applyBorder="1"/>
    <xf numFmtId="4" fontId="7" fillId="0" borderId="114" xfId="1" applyNumberFormat="1" applyFont="1" applyFill="1" applyBorder="1"/>
    <xf numFmtId="4" fontId="7" fillId="2" borderId="115" xfId="0" applyNumberFormat="1" applyFont="1" applyFill="1" applyBorder="1" applyAlignment="1">
      <alignment horizontal="right"/>
    </xf>
    <xf numFmtId="4" fontId="4" fillId="3" borderId="117" xfId="1" applyNumberFormat="1" applyFont="1" applyFill="1" applyBorder="1"/>
    <xf numFmtId="0" fontId="16" fillId="5" borderId="118" xfId="0" applyFont="1" applyFill="1" applyBorder="1"/>
    <xf numFmtId="4" fontId="5" fillId="0" borderId="116" xfId="1" applyNumberFormat="1" applyFont="1" applyFill="1" applyBorder="1"/>
    <xf numFmtId="4" fontId="4" fillId="0" borderId="116" xfId="1" applyNumberFormat="1" applyFont="1" applyFill="1" applyBorder="1"/>
    <xf numFmtId="4" fontId="3" fillId="0" borderId="116" xfId="1" applyNumberFormat="1" applyFont="1" applyFill="1" applyBorder="1"/>
    <xf numFmtId="2" fontId="9" fillId="0" borderId="119" xfId="0" applyNumberFormat="1" applyFont="1" applyBorder="1"/>
    <xf numFmtId="4" fontId="3" fillId="0" borderId="116" xfId="0" applyNumberFormat="1" applyFont="1" applyFill="1" applyBorder="1" applyAlignment="1">
      <alignment horizontal="right"/>
    </xf>
    <xf numFmtId="4" fontId="0" fillId="0" borderId="116" xfId="0" applyNumberFormat="1" applyBorder="1"/>
    <xf numFmtId="4" fontId="0" fillId="0" borderId="120" xfId="0" applyNumberFormat="1" applyBorder="1"/>
    <xf numFmtId="0" fontId="9" fillId="0" borderId="119" xfId="0" applyFont="1" applyBorder="1"/>
    <xf numFmtId="0" fontId="9" fillId="0" borderId="120" xfId="0" applyFont="1" applyBorder="1"/>
    <xf numFmtId="4" fontId="4" fillId="0" borderId="121" xfId="0" applyNumberFormat="1" applyFont="1" applyFill="1" applyBorder="1" applyAlignment="1">
      <alignment horizontal="right"/>
    </xf>
    <xf numFmtId="4" fontId="3" fillId="0" borderId="121" xfId="0" applyNumberFormat="1" applyFont="1" applyFill="1" applyBorder="1" applyAlignment="1">
      <alignment horizontal="right"/>
    </xf>
    <xf numFmtId="4" fontId="3" fillId="0" borderId="122" xfId="0" applyNumberFormat="1" applyFont="1" applyFill="1" applyBorder="1" applyAlignment="1">
      <alignment horizontal="right"/>
    </xf>
    <xf numFmtId="4" fontId="3" fillId="0" borderId="123" xfId="0" applyNumberFormat="1" applyFont="1" applyFill="1" applyBorder="1" applyAlignment="1">
      <alignment horizontal="right"/>
    </xf>
    <xf numFmtId="0" fontId="9" fillId="0" borderId="121" xfId="0" applyFont="1" applyBorder="1"/>
    <xf numFmtId="4" fontId="4" fillId="3" borderId="124" xfId="1" applyNumberFormat="1" applyFont="1" applyFill="1" applyBorder="1"/>
    <xf numFmtId="4" fontId="4" fillId="3" borderId="125" xfId="1" applyNumberFormat="1" applyFont="1" applyFill="1" applyBorder="1"/>
    <xf numFmtId="0" fontId="9" fillId="0" borderId="118" xfId="0" applyFont="1" applyBorder="1"/>
    <xf numFmtId="4" fontId="4" fillId="3" borderId="121" xfId="0" applyNumberFormat="1" applyFont="1" applyFill="1" applyBorder="1"/>
    <xf numFmtId="4" fontId="4" fillId="2" borderId="122" xfId="0" applyNumberFormat="1" applyFont="1" applyFill="1" applyBorder="1" applyAlignment="1">
      <alignment horizontal="right"/>
    </xf>
    <xf numFmtId="4" fontId="5" fillId="0" borderId="121" xfId="1" applyNumberFormat="1" applyFont="1" applyFill="1" applyBorder="1"/>
    <xf numFmtId="4" fontId="4" fillId="0" borderId="121" xfId="1" applyNumberFormat="1" applyFont="1" applyFill="1" applyBorder="1"/>
    <xf numFmtId="4" fontId="5" fillId="0" borderId="121" xfId="0" applyNumberFormat="1" applyFont="1" applyFill="1" applyBorder="1" applyAlignment="1">
      <alignment horizontal="right"/>
    </xf>
    <xf numFmtId="4" fontId="9" fillId="0" borderId="126" xfId="0" applyNumberFormat="1" applyFont="1" applyBorder="1"/>
    <xf numFmtId="4" fontId="6" fillId="0" borderId="121" xfId="1" applyNumberFormat="1" applyFont="1" applyFill="1" applyBorder="1"/>
    <xf numFmtId="4" fontId="4" fillId="0" borderId="127" xfId="0" applyNumberFormat="1" applyFont="1" applyFill="1" applyBorder="1" applyAlignment="1">
      <alignment horizontal="right"/>
    </xf>
    <xf numFmtId="4" fontId="7" fillId="3" borderId="124" xfId="1" applyNumberFormat="1" applyFont="1" applyFill="1" applyBorder="1"/>
    <xf numFmtId="0" fontId="9" fillId="0" borderId="73" xfId="0" applyFont="1" applyBorder="1"/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4" fontId="3" fillId="0" borderId="29" xfId="0" applyNumberFormat="1" applyFont="1" applyFill="1" applyBorder="1" applyAlignment="1">
      <alignment horizontal="right"/>
    </xf>
    <xf numFmtId="4" fontId="3" fillId="0" borderId="69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" fontId="7" fillId="4" borderId="74" xfId="1" applyNumberFormat="1" applyFont="1" applyFill="1" applyBorder="1"/>
    <xf numFmtId="4" fontId="7" fillId="4" borderId="128" xfId="1" applyNumberFormat="1" applyFont="1" applyFill="1" applyBorder="1"/>
    <xf numFmtId="4" fontId="7" fillId="0" borderId="129" xfId="0" applyNumberFormat="1" applyFont="1" applyFill="1" applyBorder="1" applyAlignment="1">
      <alignment horizontal="right"/>
    </xf>
    <xf numFmtId="4" fontId="9" fillId="2" borderId="126" xfId="0" applyNumberFormat="1" applyFont="1" applyFill="1" applyBorder="1" applyAlignment="1">
      <alignment horizontal="right"/>
    </xf>
    <xf numFmtId="4" fontId="7" fillId="2" borderId="122" xfId="0" applyNumberFormat="1" applyFont="1" applyFill="1" applyBorder="1" applyAlignment="1">
      <alignment horizontal="right"/>
    </xf>
    <xf numFmtId="4" fontId="4" fillId="5" borderId="44" xfId="1" applyNumberFormat="1" applyFont="1" applyFill="1" applyBorder="1"/>
    <xf numFmtId="4" fontId="3" fillId="5" borderId="10" xfId="0" applyNumberFormat="1" applyFont="1" applyFill="1" applyBorder="1" applyAlignment="1">
      <alignment horizontal="right"/>
    </xf>
    <xf numFmtId="4" fontId="18" fillId="4" borderId="39" xfId="1" applyNumberFormat="1" applyFont="1" applyFill="1" applyBorder="1"/>
    <xf numFmtId="4" fontId="18" fillId="4" borderId="54" xfId="1" applyNumberFormat="1" applyFont="1" applyFill="1" applyBorder="1"/>
    <xf numFmtId="4" fontId="18" fillId="0" borderId="130" xfId="0" applyNumberFormat="1" applyFont="1" applyFill="1" applyBorder="1" applyAlignment="1">
      <alignment horizontal="right"/>
    </xf>
    <xf numFmtId="4" fontId="19" fillId="2" borderId="31" xfId="0" applyNumberFormat="1" applyFont="1" applyFill="1" applyBorder="1" applyAlignment="1">
      <alignment horizontal="right"/>
    </xf>
    <xf numFmtId="4" fontId="18" fillId="5" borderId="17" xfId="1" applyNumberFormat="1" applyFont="1" applyFill="1" applyBorder="1"/>
    <xf numFmtId="4" fontId="19" fillId="5" borderId="17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3"/>
  <sheetViews>
    <sheetView tabSelected="1" view="pageBreakPreview" topLeftCell="A26" zoomScaleNormal="100" zoomScaleSheetLayoutView="100" workbookViewId="0">
      <selection activeCell="M37" sqref="M37"/>
    </sheetView>
  </sheetViews>
  <sheetFormatPr defaultColWidth="8.81640625" defaultRowHeight="15" x14ac:dyDescent="0.3"/>
  <cols>
    <col min="1" max="1" width="5.81640625" style="110" customWidth="1"/>
    <col min="2" max="2" width="11.26953125" style="110" bestFit="1" customWidth="1"/>
    <col min="3" max="3" width="11.7265625" style="110" bestFit="1" customWidth="1"/>
    <col min="4" max="7" width="8.81640625" style="110"/>
    <col min="8" max="8" width="4.81640625" style="110" customWidth="1"/>
    <col min="9" max="9" width="24.81640625" style="110" customWidth="1"/>
    <col min="10" max="10" width="20.7265625" style="391" customWidth="1"/>
    <col min="11" max="11" width="0.1796875" style="95" hidden="1" customWidth="1"/>
    <col min="12" max="12" width="8.984375E-2" style="95" hidden="1" customWidth="1"/>
    <col min="13" max="13" width="19.81640625" style="110" customWidth="1"/>
    <col min="14" max="16384" width="8.81640625" style="110"/>
  </cols>
  <sheetData>
    <row r="1" spans="2:13" ht="17.5" x14ac:dyDescent="0.35">
      <c r="B1" s="527" t="s">
        <v>144</v>
      </c>
      <c r="C1" s="527"/>
      <c r="D1" s="527"/>
      <c r="E1" s="527"/>
      <c r="F1" s="527"/>
      <c r="G1" s="527"/>
      <c r="H1" s="527"/>
      <c r="I1" s="527"/>
      <c r="J1" s="527"/>
      <c r="K1" s="31"/>
    </row>
    <row r="2" spans="2:13" ht="17.5" x14ac:dyDescent="0.35">
      <c r="C2" s="117"/>
      <c r="D2" s="117"/>
      <c r="E2" s="107"/>
      <c r="F2" s="107"/>
      <c r="G2" s="107"/>
      <c r="H2" s="108"/>
      <c r="I2" s="108"/>
      <c r="J2" s="329" t="s">
        <v>194</v>
      </c>
      <c r="K2" s="109"/>
      <c r="L2" s="95" t="s">
        <v>194</v>
      </c>
    </row>
    <row r="3" spans="2:13" ht="17.5" x14ac:dyDescent="0.35">
      <c r="B3" s="527" t="s">
        <v>193</v>
      </c>
      <c r="C3" s="527"/>
      <c r="D3" s="527"/>
      <c r="E3" s="527"/>
      <c r="F3" s="527"/>
      <c r="G3" s="527"/>
      <c r="H3" s="527"/>
      <c r="I3" s="527"/>
      <c r="J3" s="527"/>
      <c r="K3" s="38"/>
      <c r="L3" s="112"/>
    </row>
    <row r="4" spans="2:13" x14ac:dyDescent="0.3">
      <c r="B4" s="528"/>
      <c r="C4" s="528"/>
      <c r="D4" s="528"/>
      <c r="E4" s="528"/>
      <c r="F4" s="528"/>
      <c r="G4" s="528"/>
      <c r="H4" s="528"/>
      <c r="I4" s="528"/>
      <c r="J4" s="528"/>
      <c r="K4" s="38"/>
    </row>
    <row r="5" spans="2:13" ht="15.5" thickBot="1" x14ac:dyDescent="0.35">
      <c r="B5" s="48"/>
      <c r="D5" s="4"/>
      <c r="E5" s="2"/>
      <c r="F5" s="2"/>
      <c r="G5" s="2"/>
      <c r="H5" s="2"/>
      <c r="I5" s="2"/>
      <c r="J5" s="330"/>
      <c r="K5" s="111"/>
    </row>
    <row r="6" spans="2:13" ht="27" customHeight="1" thickBot="1" x14ac:dyDescent="0.35">
      <c r="B6" s="183" t="s">
        <v>0</v>
      </c>
      <c r="C6" s="184"/>
      <c r="D6" s="184"/>
      <c r="E6" s="184" t="s">
        <v>1</v>
      </c>
      <c r="F6" s="184"/>
      <c r="G6" s="184"/>
      <c r="H6" s="185"/>
      <c r="I6" s="184" t="s">
        <v>203</v>
      </c>
      <c r="J6" s="331" t="s">
        <v>204</v>
      </c>
      <c r="K6" s="186" t="s">
        <v>190</v>
      </c>
      <c r="L6" s="273" t="s">
        <v>192</v>
      </c>
    </row>
    <row r="7" spans="2:13" x14ac:dyDescent="0.3">
      <c r="B7" s="148"/>
      <c r="C7" s="4"/>
      <c r="D7" s="4"/>
      <c r="E7" s="4"/>
      <c r="F7" s="4"/>
      <c r="G7" s="4"/>
      <c r="H7" s="4"/>
      <c r="I7" s="4"/>
      <c r="J7" s="476"/>
      <c r="K7" s="477"/>
      <c r="L7" s="250"/>
    </row>
    <row r="8" spans="2:13" x14ac:dyDescent="0.3">
      <c r="B8" s="149">
        <v>3</v>
      </c>
      <c r="C8" s="2" t="s">
        <v>2</v>
      </c>
      <c r="D8" s="4"/>
      <c r="E8" s="4"/>
      <c r="F8" s="4"/>
      <c r="G8" s="4"/>
      <c r="H8" s="4"/>
      <c r="I8" s="4"/>
      <c r="J8" s="418"/>
      <c r="K8" s="478"/>
      <c r="L8" s="225"/>
    </row>
    <row r="9" spans="2:13" x14ac:dyDescent="0.3">
      <c r="B9" s="149"/>
      <c r="C9" s="2"/>
      <c r="D9" s="4"/>
      <c r="E9" s="4"/>
      <c r="F9" s="4"/>
      <c r="G9" s="4"/>
      <c r="H9" s="4"/>
      <c r="I9" s="4"/>
      <c r="J9" s="418"/>
      <c r="K9" s="478"/>
      <c r="L9" s="225"/>
    </row>
    <row r="10" spans="2:13" ht="15.5" thickBot="1" x14ac:dyDescent="0.35">
      <c r="B10" s="44">
        <v>32</v>
      </c>
      <c r="C10" s="2" t="s">
        <v>3</v>
      </c>
      <c r="D10" s="2"/>
      <c r="E10" s="2"/>
      <c r="F10" s="2"/>
      <c r="G10" s="2"/>
      <c r="H10" s="2"/>
      <c r="I10" s="2"/>
      <c r="J10" s="377"/>
      <c r="K10" s="479"/>
      <c r="L10" s="248"/>
    </row>
    <row r="11" spans="2:13" ht="15.5" thickBot="1" x14ac:dyDescent="0.35">
      <c r="B11" s="27">
        <v>321</v>
      </c>
      <c r="C11" s="28" t="s">
        <v>4</v>
      </c>
      <c r="D11" s="28"/>
      <c r="E11" s="28"/>
      <c r="F11" s="28"/>
      <c r="G11" s="28"/>
      <c r="H11" s="57"/>
      <c r="I11" s="309">
        <v>9700000</v>
      </c>
      <c r="J11" s="332">
        <v>9950000</v>
      </c>
      <c r="K11" s="118"/>
      <c r="L11" s="226"/>
      <c r="M11" s="202"/>
    </row>
    <row r="12" spans="2:13" x14ac:dyDescent="0.3">
      <c r="B12" s="27">
        <v>322</v>
      </c>
      <c r="C12" s="28" t="s">
        <v>5</v>
      </c>
      <c r="D12" s="28"/>
      <c r="E12" s="28"/>
      <c r="F12" s="28"/>
      <c r="G12" s="28"/>
      <c r="H12" s="57"/>
      <c r="I12" s="309">
        <v>350000</v>
      </c>
      <c r="J12" s="332">
        <v>300000</v>
      </c>
      <c r="K12" s="169"/>
      <c r="L12" s="234"/>
    </row>
    <row r="13" spans="2:13" ht="15.5" thickBot="1" x14ac:dyDescent="0.35">
      <c r="B13" s="49">
        <v>32</v>
      </c>
      <c r="C13" s="199" t="s">
        <v>6</v>
      </c>
      <c r="D13" s="51"/>
      <c r="E13" s="51"/>
      <c r="F13" s="51"/>
      <c r="G13" s="51"/>
      <c r="H13" s="440"/>
      <c r="I13" s="310">
        <f>SUM(I11:I12)</f>
        <v>10050000</v>
      </c>
      <c r="J13" s="333">
        <f>SUM(J11:J12)</f>
        <v>10250000</v>
      </c>
      <c r="K13" s="205"/>
      <c r="L13" s="254"/>
    </row>
    <row r="14" spans="2:13" ht="15.5" thickTop="1" x14ac:dyDescent="0.3">
      <c r="B14" s="14"/>
      <c r="C14" s="2"/>
      <c r="D14" s="2"/>
      <c r="E14" s="2"/>
      <c r="F14" s="2"/>
      <c r="G14" s="2"/>
      <c r="H14" s="399"/>
      <c r="I14" s="160"/>
      <c r="J14" s="334"/>
      <c r="K14" s="52"/>
      <c r="L14" s="255"/>
    </row>
    <row r="15" spans="2:13" x14ac:dyDescent="0.3">
      <c r="B15" s="14">
        <v>34</v>
      </c>
      <c r="C15" s="2" t="s">
        <v>7</v>
      </c>
      <c r="D15" s="2"/>
      <c r="E15" s="2"/>
      <c r="F15" s="2"/>
      <c r="G15" s="2"/>
      <c r="H15" s="399"/>
      <c r="I15" s="160"/>
      <c r="J15" s="335"/>
      <c r="K15" s="53"/>
      <c r="L15" s="248"/>
    </row>
    <row r="16" spans="2:13" x14ac:dyDescent="0.3">
      <c r="B16" s="7">
        <v>341</v>
      </c>
      <c r="C16" s="8" t="s">
        <v>8</v>
      </c>
      <c r="D16" s="8"/>
      <c r="E16" s="8"/>
      <c r="F16" s="8"/>
      <c r="G16" s="8"/>
      <c r="H16" s="11"/>
      <c r="I16" s="151"/>
      <c r="J16" s="336"/>
      <c r="K16" s="71"/>
      <c r="L16" s="226"/>
    </row>
    <row r="17" spans="2:15" x14ac:dyDescent="0.3">
      <c r="B17" s="27">
        <v>341311</v>
      </c>
      <c r="C17" s="24" t="s">
        <v>9</v>
      </c>
      <c r="D17" s="28"/>
      <c r="E17" s="28"/>
      <c r="F17" s="4"/>
      <c r="G17" s="28"/>
      <c r="H17" s="57"/>
      <c r="I17" s="311">
        <v>3000</v>
      </c>
      <c r="J17" s="337">
        <v>3000</v>
      </c>
      <c r="K17" s="94"/>
      <c r="L17" s="234"/>
    </row>
    <row r="18" spans="2:15" x14ac:dyDescent="0.3">
      <c r="B18" s="27">
        <v>34141</v>
      </c>
      <c r="C18" s="24" t="s">
        <v>10</v>
      </c>
      <c r="D18" s="8"/>
      <c r="E18" s="8"/>
      <c r="F18" s="8"/>
      <c r="G18" s="8"/>
      <c r="H18" s="11"/>
      <c r="I18" s="151"/>
      <c r="J18" s="338"/>
      <c r="K18" s="54"/>
      <c r="L18" s="234"/>
    </row>
    <row r="19" spans="2:15" ht="15.5" thickBot="1" x14ac:dyDescent="0.35">
      <c r="B19" s="49">
        <v>34</v>
      </c>
      <c r="C19" s="50" t="s">
        <v>11</v>
      </c>
      <c r="D19" s="51"/>
      <c r="E19" s="51"/>
      <c r="F19" s="51"/>
      <c r="G19" s="51"/>
      <c r="H19" s="440"/>
      <c r="I19" s="310">
        <v>3000</v>
      </c>
      <c r="J19" s="339">
        <f>SUM(J16:J17)</f>
        <v>3000</v>
      </c>
      <c r="K19" s="55"/>
      <c r="L19" s="254"/>
    </row>
    <row r="20" spans="2:15" ht="15.5" thickTop="1" x14ac:dyDescent="0.3">
      <c r="B20" s="14"/>
      <c r="C20" s="2"/>
      <c r="D20" s="2"/>
      <c r="E20" s="2"/>
      <c r="F20" s="2"/>
      <c r="G20" s="47"/>
      <c r="H20" s="441"/>
      <c r="I20" s="160"/>
      <c r="J20" s="340"/>
      <c r="K20" s="257"/>
      <c r="L20" s="248"/>
    </row>
    <row r="21" spans="2:15" x14ac:dyDescent="0.3">
      <c r="B21" s="56">
        <v>36</v>
      </c>
      <c r="C21" s="8" t="s">
        <v>12</v>
      </c>
      <c r="D21" s="8"/>
      <c r="E21" s="8"/>
      <c r="F21" s="8"/>
      <c r="G21" s="8"/>
      <c r="H21" s="11"/>
      <c r="I21" s="151"/>
      <c r="J21" s="338"/>
      <c r="K21" s="174"/>
      <c r="L21" s="226"/>
    </row>
    <row r="22" spans="2:15" x14ac:dyDescent="0.3">
      <c r="B22" s="14"/>
      <c r="C22" s="2"/>
      <c r="D22" s="2"/>
      <c r="E22" s="2"/>
      <c r="F22" s="2"/>
      <c r="G22" s="2"/>
      <c r="H22" s="403"/>
      <c r="I22" s="160"/>
      <c r="J22" s="338"/>
      <c r="K22" s="174"/>
      <c r="L22" s="226"/>
    </row>
    <row r="23" spans="2:15" x14ac:dyDescent="0.3">
      <c r="B23" s="56">
        <v>361</v>
      </c>
      <c r="C23" s="8" t="s">
        <v>13</v>
      </c>
      <c r="D23" s="8"/>
      <c r="E23" s="8"/>
      <c r="F23" s="8"/>
      <c r="G23" s="8"/>
      <c r="H23" s="11"/>
      <c r="I23" s="151"/>
      <c r="J23" s="341"/>
      <c r="K23" s="258"/>
      <c r="L23" s="226"/>
    </row>
    <row r="24" spans="2:15" x14ac:dyDescent="0.3">
      <c r="B24" s="23">
        <v>361</v>
      </c>
      <c r="C24" s="25" t="s">
        <v>14</v>
      </c>
      <c r="D24" s="25"/>
      <c r="E24" s="25"/>
      <c r="F24" s="25"/>
      <c r="G24" s="13"/>
      <c r="H24" s="403"/>
      <c r="I24" s="313">
        <v>150000</v>
      </c>
      <c r="J24" s="332">
        <v>150000</v>
      </c>
      <c r="K24" s="118"/>
      <c r="L24" s="234"/>
    </row>
    <row r="25" spans="2:15" x14ac:dyDescent="0.3">
      <c r="B25" s="14"/>
      <c r="C25" s="2"/>
      <c r="D25" s="2"/>
      <c r="E25" s="2"/>
      <c r="F25" s="2"/>
      <c r="G25" s="2"/>
      <c r="H25" s="399"/>
      <c r="I25" s="442"/>
      <c r="J25" s="342"/>
      <c r="K25" s="120"/>
      <c r="L25" s="248"/>
    </row>
    <row r="26" spans="2:15" x14ac:dyDescent="0.3">
      <c r="B26" s="7">
        <v>363</v>
      </c>
      <c r="C26" s="8" t="s">
        <v>15</v>
      </c>
      <c r="D26" s="8"/>
      <c r="E26" s="8"/>
      <c r="F26" s="8"/>
      <c r="G26" s="8"/>
      <c r="H26" s="11"/>
      <c r="I26" s="13"/>
      <c r="J26" s="343"/>
      <c r="K26" s="131"/>
      <c r="L26" s="226"/>
    </row>
    <row r="27" spans="2:15" x14ac:dyDescent="0.3">
      <c r="B27" s="27">
        <v>36311</v>
      </c>
      <c r="C27" s="24" t="s">
        <v>186</v>
      </c>
      <c r="D27" s="28"/>
      <c r="E27" s="28"/>
      <c r="F27" s="28"/>
      <c r="G27" s="28"/>
      <c r="H27" s="57"/>
      <c r="I27" s="309">
        <v>40263.360000000001</v>
      </c>
      <c r="J27" s="344">
        <v>0</v>
      </c>
      <c r="K27" s="130"/>
      <c r="L27" s="226"/>
    </row>
    <row r="28" spans="2:15" x14ac:dyDescent="0.3">
      <c r="B28" s="27">
        <v>36321</v>
      </c>
      <c r="C28" s="24" t="s">
        <v>16</v>
      </c>
      <c r="D28" s="28"/>
      <c r="E28" s="28"/>
      <c r="F28" s="28"/>
      <c r="G28" s="28"/>
      <c r="H28" s="57"/>
      <c r="I28" s="28"/>
      <c r="J28" s="344"/>
      <c r="K28" s="130"/>
      <c r="L28" s="226"/>
    </row>
    <row r="29" spans="2:15" x14ac:dyDescent="0.3">
      <c r="B29" s="27">
        <v>363311</v>
      </c>
      <c r="C29" s="24" t="s">
        <v>157</v>
      </c>
      <c r="D29" s="28"/>
      <c r="E29" s="28"/>
      <c r="F29" s="28"/>
      <c r="G29" s="28"/>
      <c r="H29" s="57"/>
      <c r="I29" s="309">
        <v>7111.09</v>
      </c>
      <c r="J29" s="457">
        <v>20000</v>
      </c>
      <c r="K29" s="535"/>
      <c r="L29" s="234"/>
    </row>
    <row r="30" spans="2:15" ht="15.5" thickBot="1" x14ac:dyDescent="0.35">
      <c r="B30" s="27"/>
      <c r="C30" s="28"/>
      <c r="D30" s="28"/>
      <c r="E30" s="28"/>
      <c r="F30" s="28"/>
      <c r="G30" s="4"/>
      <c r="H30" s="58"/>
      <c r="I30" s="34"/>
      <c r="J30" s="457"/>
      <c r="K30" s="536"/>
      <c r="L30" s="489"/>
    </row>
    <row r="31" spans="2:15" x14ac:dyDescent="0.3">
      <c r="B31" s="7"/>
      <c r="C31" s="8"/>
      <c r="D31" s="8"/>
      <c r="E31" s="8"/>
      <c r="F31" s="28"/>
      <c r="G31" s="28"/>
      <c r="H31" s="57"/>
      <c r="I31" s="28"/>
      <c r="J31" s="57"/>
      <c r="K31" s="488"/>
      <c r="L31" s="490"/>
      <c r="M31" s="493"/>
      <c r="N31" s="270"/>
      <c r="O31" s="491"/>
    </row>
    <row r="32" spans="2:15" x14ac:dyDescent="0.3">
      <c r="B32" s="27"/>
      <c r="C32" s="28"/>
      <c r="D32" s="28"/>
      <c r="E32" s="28"/>
      <c r="F32" s="28"/>
      <c r="G32" s="28"/>
      <c r="H32" s="77"/>
      <c r="I32" s="397"/>
      <c r="J32" s="462"/>
      <c r="K32" s="537"/>
      <c r="L32" s="226"/>
      <c r="M32" s="163"/>
    </row>
    <row r="33" spans="2:13" x14ac:dyDescent="0.3">
      <c r="B33" s="27"/>
      <c r="C33" s="28"/>
      <c r="D33" s="28"/>
      <c r="E33" s="28"/>
      <c r="F33" s="28"/>
      <c r="G33" s="4"/>
      <c r="H33" s="57"/>
      <c r="I33" s="397"/>
      <c r="J33" s="462"/>
      <c r="K33" s="246"/>
      <c r="L33" s="226"/>
      <c r="M33" s="163"/>
    </row>
    <row r="34" spans="2:13" ht="15.5" thickBot="1" x14ac:dyDescent="0.35">
      <c r="B34" s="59">
        <v>36</v>
      </c>
      <c r="C34" s="60" t="s">
        <v>143</v>
      </c>
      <c r="D34" s="61"/>
      <c r="E34" s="61"/>
      <c r="F34" s="61"/>
      <c r="G34" s="61"/>
      <c r="H34" s="62"/>
      <c r="I34" s="443">
        <v>197374.45</v>
      </c>
      <c r="J34" s="545">
        <f>SUM(J24+J29+J30+J32+J33)</f>
        <v>170000</v>
      </c>
      <c r="K34" s="538"/>
      <c r="L34" s="256"/>
      <c r="M34" s="163"/>
    </row>
    <row r="35" spans="2:13" ht="16" thickTop="1" thickBot="1" x14ac:dyDescent="0.35">
      <c r="B35" s="235">
        <v>3</v>
      </c>
      <c r="C35" s="63" t="s">
        <v>17</v>
      </c>
      <c r="D35" s="63"/>
      <c r="E35" s="64"/>
      <c r="F35" s="65"/>
      <c r="G35" s="65"/>
      <c r="H35" s="66"/>
      <c r="I35" s="444">
        <f>SUM(I13+I19+I34)</f>
        <v>10250374.449999999</v>
      </c>
      <c r="J35" s="546">
        <f>J13+J19+J34</f>
        <v>10423000</v>
      </c>
      <c r="K35" s="539"/>
      <c r="L35" s="494"/>
      <c r="M35" s="163"/>
    </row>
    <row r="36" spans="2:13" ht="15.5" thickTop="1" x14ac:dyDescent="0.3">
      <c r="B36" s="67"/>
      <c r="C36" s="2"/>
      <c r="D36" s="2"/>
      <c r="E36" s="2"/>
      <c r="F36" s="2"/>
      <c r="G36" s="2"/>
      <c r="H36" s="2"/>
      <c r="I36" s="2"/>
      <c r="J36" s="547"/>
      <c r="K36" s="540"/>
      <c r="L36" s="225"/>
      <c r="M36" s="163"/>
    </row>
    <row r="37" spans="2:13" x14ac:dyDescent="0.3">
      <c r="B37" s="15">
        <v>4</v>
      </c>
      <c r="C37" s="1" t="s">
        <v>18</v>
      </c>
      <c r="D37" s="16"/>
      <c r="E37" s="16"/>
      <c r="F37" s="16"/>
      <c r="G37" s="16"/>
      <c r="H37" s="16"/>
      <c r="I37" s="16"/>
      <c r="J37" s="548"/>
      <c r="K37" s="541"/>
      <c r="L37" s="225"/>
      <c r="M37" s="163"/>
    </row>
    <row r="38" spans="2:13" x14ac:dyDescent="0.3">
      <c r="B38" s="68">
        <v>41</v>
      </c>
      <c r="C38" s="17" t="s">
        <v>19</v>
      </c>
      <c r="D38" s="17"/>
      <c r="E38" s="17"/>
      <c r="F38" s="17"/>
      <c r="G38" s="17"/>
      <c r="H38" s="17"/>
      <c r="I38" s="17"/>
      <c r="J38" s="465"/>
      <c r="K38" s="542"/>
      <c r="L38" s="225"/>
      <c r="M38" s="163"/>
    </row>
    <row r="39" spans="2:13" ht="15.5" thickBot="1" x14ac:dyDescent="0.35">
      <c r="B39" s="18">
        <v>411</v>
      </c>
      <c r="C39" s="19" t="s">
        <v>20</v>
      </c>
      <c r="D39" s="20"/>
      <c r="E39" s="20"/>
      <c r="F39" s="20"/>
      <c r="G39" s="20"/>
      <c r="H39" s="69"/>
      <c r="I39" s="312">
        <v>1680000</v>
      </c>
      <c r="J39" s="549">
        <f>J40+J41</f>
        <v>1680000</v>
      </c>
      <c r="K39" s="543"/>
      <c r="L39" s="495"/>
      <c r="M39" s="492"/>
    </row>
    <row r="40" spans="2:13" x14ac:dyDescent="0.3">
      <c r="B40" s="30">
        <v>41111</v>
      </c>
      <c r="C40" s="26" t="s">
        <v>21</v>
      </c>
      <c r="D40" s="25"/>
      <c r="E40" s="28"/>
      <c r="F40" s="25"/>
      <c r="G40" s="25"/>
      <c r="H40" s="77"/>
      <c r="I40" s="313">
        <v>1680000</v>
      </c>
      <c r="J40" s="550">
        <v>1680000</v>
      </c>
      <c r="K40" s="544"/>
      <c r="L40" s="248"/>
    </row>
    <row r="41" spans="2:13" x14ac:dyDescent="0.3">
      <c r="B41" s="23">
        <v>41131</v>
      </c>
      <c r="C41" s="26" t="s">
        <v>145</v>
      </c>
      <c r="D41" s="25"/>
      <c r="E41" s="28"/>
      <c r="F41" s="25"/>
      <c r="G41" s="25"/>
      <c r="H41" s="77"/>
      <c r="I41" s="25"/>
      <c r="J41" s="345"/>
      <c r="K41" s="121"/>
      <c r="L41" s="226"/>
    </row>
    <row r="42" spans="2:13" x14ac:dyDescent="0.3">
      <c r="B42" s="14"/>
      <c r="C42" s="2"/>
      <c r="D42" s="4"/>
      <c r="E42" s="4"/>
      <c r="F42" s="4"/>
      <c r="G42" s="4"/>
      <c r="H42" s="5"/>
      <c r="I42" s="4"/>
      <c r="J42" s="346"/>
      <c r="K42" s="122"/>
      <c r="L42" s="226"/>
    </row>
    <row r="43" spans="2:13" x14ac:dyDescent="0.3">
      <c r="B43" s="18">
        <v>412</v>
      </c>
      <c r="C43" s="21" t="s">
        <v>22</v>
      </c>
      <c r="D43" s="21"/>
      <c r="E43" s="21"/>
      <c r="F43" s="21"/>
      <c r="G43" s="21"/>
      <c r="H43" s="405"/>
      <c r="I43" s="314">
        <v>90000</v>
      </c>
      <c r="J43" s="347">
        <f>SUM(J44:J46)</f>
        <v>90000</v>
      </c>
      <c r="K43" s="123"/>
      <c r="L43" s="237"/>
    </row>
    <row r="44" spans="2:13" x14ac:dyDescent="0.3">
      <c r="B44" s="70">
        <v>41214</v>
      </c>
      <c r="C44" s="24" t="s">
        <v>23</v>
      </c>
      <c r="D44" s="28"/>
      <c r="E44" s="28"/>
      <c r="F44" s="28"/>
      <c r="G44" s="28"/>
      <c r="H44" s="57"/>
      <c r="I44" s="28"/>
      <c r="J44" s="348"/>
      <c r="K44" s="124"/>
      <c r="L44" s="226"/>
    </row>
    <row r="45" spans="2:13" x14ac:dyDescent="0.3">
      <c r="B45" s="70">
        <v>41215</v>
      </c>
      <c r="C45" s="24" t="s">
        <v>24</v>
      </c>
      <c r="D45" s="28"/>
      <c r="E45" s="28"/>
      <c r="F45" s="28"/>
      <c r="G45" s="28"/>
      <c r="H45" s="57"/>
      <c r="I45" s="309">
        <v>10000</v>
      </c>
      <c r="J45" s="348">
        <v>10000</v>
      </c>
      <c r="K45" s="124"/>
      <c r="L45" s="234"/>
    </row>
    <row r="46" spans="2:13" x14ac:dyDescent="0.3">
      <c r="B46" s="70">
        <v>41219</v>
      </c>
      <c r="C46" s="24" t="s">
        <v>25</v>
      </c>
      <c r="D46" s="28"/>
      <c r="E46" s="28"/>
      <c r="F46" s="28"/>
      <c r="G46" s="28"/>
      <c r="H46" s="57"/>
      <c r="I46" s="309">
        <v>80000</v>
      </c>
      <c r="J46" s="348">
        <v>80000</v>
      </c>
      <c r="K46" s="124"/>
      <c r="L46" s="226"/>
    </row>
    <row r="47" spans="2:13" x14ac:dyDescent="0.3">
      <c r="B47" s="12"/>
      <c r="C47" s="13"/>
      <c r="D47" s="13"/>
      <c r="E47" s="13"/>
      <c r="F47" s="13"/>
      <c r="G47" s="13"/>
      <c r="H47" s="403"/>
      <c r="I47" s="13"/>
      <c r="J47" s="349"/>
      <c r="K47" s="125"/>
      <c r="L47" s="226"/>
    </row>
    <row r="48" spans="2:13" x14ac:dyDescent="0.3">
      <c r="B48" s="18">
        <v>413</v>
      </c>
      <c r="C48" s="21" t="s">
        <v>26</v>
      </c>
      <c r="D48" s="21"/>
      <c r="E48" s="21"/>
      <c r="F48" s="21"/>
      <c r="G48" s="21"/>
      <c r="H48" s="405"/>
      <c r="I48" s="314">
        <v>245000</v>
      </c>
      <c r="J48" s="347">
        <f>SUM(J49:J52)</f>
        <v>245000</v>
      </c>
      <c r="K48" s="123"/>
      <c r="L48" s="226"/>
    </row>
    <row r="49" spans="2:12" x14ac:dyDescent="0.3">
      <c r="B49" s="23">
        <v>41311</v>
      </c>
      <c r="C49" s="26" t="s">
        <v>27</v>
      </c>
      <c r="D49" s="25"/>
      <c r="E49" s="25"/>
      <c r="F49" s="25"/>
      <c r="G49" s="25"/>
      <c r="H49" s="77"/>
      <c r="I49" s="313">
        <v>245000</v>
      </c>
      <c r="J49" s="345">
        <v>245000</v>
      </c>
      <c r="K49" s="121"/>
      <c r="L49" s="226"/>
    </row>
    <row r="50" spans="2:12" x14ac:dyDescent="0.3">
      <c r="B50" s="23"/>
      <c r="C50" s="26"/>
      <c r="D50" s="25"/>
      <c r="E50" s="25"/>
      <c r="F50" s="25"/>
      <c r="G50" s="25"/>
      <c r="H50" s="77"/>
      <c r="I50" s="25"/>
      <c r="J50" s="345"/>
      <c r="K50" s="121"/>
      <c r="L50" s="226"/>
    </row>
    <row r="51" spans="2:12" x14ac:dyDescent="0.3">
      <c r="B51" s="23"/>
      <c r="C51" s="26"/>
      <c r="D51" s="25"/>
      <c r="E51" s="25"/>
      <c r="F51" s="25"/>
      <c r="G51" s="25"/>
      <c r="H51" s="77"/>
      <c r="I51" s="25"/>
      <c r="J51" s="345"/>
      <c r="K51" s="121"/>
      <c r="L51" s="226"/>
    </row>
    <row r="52" spans="2:12" ht="15.5" thickBot="1" x14ac:dyDescent="0.35">
      <c r="B52" s="99"/>
      <c r="C52" s="33"/>
      <c r="D52" s="34"/>
      <c r="E52" s="34"/>
      <c r="F52" s="34"/>
      <c r="G52" s="34"/>
      <c r="H52" s="58"/>
      <c r="I52" s="34"/>
      <c r="J52" s="350"/>
      <c r="K52" s="136"/>
      <c r="L52" s="238"/>
    </row>
    <row r="53" spans="2:12" ht="15.5" thickBot="1" x14ac:dyDescent="0.35">
      <c r="B53" s="78">
        <v>41</v>
      </c>
      <c r="C53" s="154" t="s">
        <v>28</v>
      </c>
      <c r="D53" s="79"/>
      <c r="E53" s="79"/>
      <c r="F53" s="79"/>
      <c r="G53" s="79"/>
      <c r="H53" s="412"/>
      <c r="I53" s="315">
        <v>2015000</v>
      </c>
      <c r="J53" s="351">
        <f>J39+J43+J48</f>
        <v>2015000</v>
      </c>
      <c r="K53" s="155"/>
      <c r="L53" s="259"/>
    </row>
    <row r="54" spans="2:12" s="45" customFormat="1" ht="15.5" thickBot="1" x14ac:dyDescent="0.35">
      <c r="B54" s="251"/>
      <c r="C54" s="252"/>
      <c r="D54" s="252"/>
      <c r="E54" s="252"/>
      <c r="F54" s="252"/>
      <c r="G54" s="252"/>
      <c r="H54" s="439"/>
      <c r="I54" s="252"/>
      <c r="J54" s="352"/>
      <c r="K54" s="496"/>
      <c r="L54" s="260"/>
    </row>
    <row r="55" spans="2:12" x14ac:dyDescent="0.3">
      <c r="B55" s="68">
        <v>42</v>
      </c>
      <c r="C55" s="17" t="s">
        <v>29</v>
      </c>
      <c r="D55" s="17"/>
      <c r="E55" s="17"/>
      <c r="F55" s="17"/>
      <c r="G55" s="17"/>
      <c r="H55" s="411"/>
      <c r="I55" s="165"/>
      <c r="J55" s="353"/>
      <c r="K55" s="497"/>
      <c r="L55" s="270"/>
    </row>
    <row r="56" spans="2:12" x14ac:dyDescent="0.3">
      <c r="B56" s="22">
        <v>421</v>
      </c>
      <c r="C56" s="19" t="s">
        <v>30</v>
      </c>
      <c r="D56" s="21"/>
      <c r="E56" s="21"/>
      <c r="F56" s="21"/>
      <c r="G56" s="21"/>
      <c r="H56" s="405"/>
      <c r="I56" s="166"/>
      <c r="J56" s="354"/>
      <c r="K56" s="168"/>
      <c r="L56" s="226"/>
    </row>
    <row r="57" spans="2:12" x14ac:dyDescent="0.3">
      <c r="B57" s="30">
        <v>42111</v>
      </c>
      <c r="C57" s="26" t="s">
        <v>31</v>
      </c>
      <c r="D57" s="25"/>
      <c r="E57" s="25"/>
      <c r="F57" s="25"/>
      <c r="G57" s="25"/>
      <c r="H57" s="77"/>
      <c r="I57" s="316">
        <v>10000</v>
      </c>
      <c r="J57" s="355">
        <v>20000</v>
      </c>
      <c r="K57" s="127"/>
      <c r="L57" s="234"/>
    </row>
    <row r="58" spans="2:12" x14ac:dyDescent="0.3">
      <c r="B58" s="27">
        <v>42112</v>
      </c>
      <c r="C58" s="24" t="s">
        <v>32</v>
      </c>
      <c r="D58" s="28"/>
      <c r="E58" s="28"/>
      <c r="F58" s="28"/>
      <c r="G58" s="28"/>
      <c r="H58" s="57"/>
      <c r="I58" s="311">
        <v>3000</v>
      </c>
      <c r="J58" s="348">
        <v>5000</v>
      </c>
      <c r="K58" s="124"/>
      <c r="L58" s="226"/>
    </row>
    <row r="59" spans="2:12" x14ac:dyDescent="0.3">
      <c r="B59" s="27">
        <v>42113</v>
      </c>
      <c r="C59" s="24" t="s">
        <v>33</v>
      </c>
      <c r="D59" s="28"/>
      <c r="E59" s="28"/>
      <c r="F59" s="28"/>
      <c r="G59" s="28"/>
      <c r="H59" s="57"/>
      <c r="I59" s="311">
        <v>5000</v>
      </c>
      <c r="J59" s="355">
        <v>10000</v>
      </c>
      <c r="K59" s="127"/>
      <c r="L59" s="226"/>
    </row>
    <row r="60" spans="2:12" x14ac:dyDescent="0.3">
      <c r="B60" s="27">
        <v>42114</v>
      </c>
      <c r="C60" s="24" t="s">
        <v>34</v>
      </c>
      <c r="D60" s="28"/>
      <c r="E60" s="28"/>
      <c r="F60" s="28"/>
      <c r="G60" s="28"/>
      <c r="H60" s="57"/>
      <c r="I60" s="311">
        <v>5000</v>
      </c>
      <c r="J60" s="348">
        <v>5000</v>
      </c>
      <c r="K60" s="124"/>
      <c r="L60" s="226"/>
    </row>
    <row r="61" spans="2:12" x14ac:dyDescent="0.3">
      <c r="B61" s="27">
        <v>42115</v>
      </c>
      <c r="C61" s="24" t="s">
        <v>35</v>
      </c>
      <c r="D61" s="28"/>
      <c r="E61" s="28"/>
      <c r="F61" s="28"/>
      <c r="G61" s="28"/>
      <c r="H61" s="57"/>
      <c r="I61" s="311">
        <v>10000</v>
      </c>
      <c r="J61" s="355">
        <v>15000</v>
      </c>
      <c r="K61" s="128"/>
      <c r="L61" s="226"/>
    </row>
    <row r="62" spans="2:12" x14ac:dyDescent="0.3">
      <c r="B62" s="27">
        <v>42116</v>
      </c>
      <c r="C62" s="24" t="s">
        <v>36</v>
      </c>
      <c r="D62" s="28"/>
      <c r="E62" s="28"/>
      <c r="F62" s="28"/>
      <c r="G62" s="28"/>
      <c r="H62" s="57"/>
      <c r="I62" s="309">
        <v>2500</v>
      </c>
      <c r="J62" s="348">
        <v>5000</v>
      </c>
      <c r="K62" s="124"/>
      <c r="L62" s="226"/>
    </row>
    <row r="63" spans="2:12" x14ac:dyDescent="0.3">
      <c r="B63" s="27">
        <v>42119</v>
      </c>
      <c r="C63" s="24" t="s">
        <v>37</v>
      </c>
      <c r="D63" s="28"/>
      <c r="E63" s="28"/>
      <c r="F63" s="28"/>
      <c r="G63" s="28"/>
      <c r="H63" s="5"/>
      <c r="I63" s="317">
        <v>5000</v>
      </c>
      <c r="J63" s="348">
        <v>10000</v>
      </c>
      <c r="K63" s="124"/>
      <c r="L63" s="226"/>
    </row>
    <row r="64" spans="2:12" x14ac:dyDescent="0.3">
      <c r="B64" s="27">
        <v>42121</v>
      </c>
      <c r="C64" s="24" t="s">
        <v>38</v>
      </c>
      <c r="D64" s="28"/>
      <c r="E64" s="28"/>
      <c r="F64" s="28"/>
      <c r="G64" s="25"/>
      <c r="H64" s="57"/>
      <c r="I64" s="309">
        <v>66000</v>
      </c>
      <c r="J64" s="355">
        <v>66000</v>
      </c>
      <c r="K64" s="127"/>
      <c r="L64" s="226"/>
    </row>
    <row r="65" spans="2:13" x14ac:dyDescent="0.3">
      <c r="B65" s="30">
        <v>42131</v>
      </c>
      <c r="C65" s="26" t="s">
        <v>39</v>
      </c>
      <c r="D65" s="25"/>
      <c r="E65" s="25"/>
      <c r="F65" s="25"/>
      <c r="G65" s="25"/>
      <c r="H65" s="77"/>
      <c r="I65" s="313">
        <v>5000</v>
      </c>
      <c r="J65" s="355">
        <v>5000</v>
      </c>
      <c r="K65" s="128"/>
      <c r="L65" s="226"/>
    </row>
    <row r="66" spans="2:13" ht="15.5" thickBot="1" x14ac:dyDescent="0.35">
      <c r="B66" s="32">
        <v>42132</v>
      </c>
      <c r="C66" s="33" t="s">
        <v>40</v>
      </c>
      <c r="D66" s="34"/>
      <c r="E66" s="34"/>
      <c r="F66" s="34"/>
      <c r="G66" s="34"/>
      <c r="H66" s="58"/>
      <c r="I66" s="318">
        <v>15000</v>
      </c>
      <c r="J66" s="355">
        <v>15000</v>
      </c>
      <c r="K66" s="128"/>
      <c r="L66" s="271"/>
    </row>
    <row r="67" spans="2:13" ht="15.5" thickBot="1" x14ac:dyDescent="0.35">
      <c r="B67" s="78"/>
      <c r="C67" s="79" t="s">
        <v>41</v>
      </c>
      <c r="D67" s="79"/>
      <c r="E67" s="79"/>
      <c r="F67" s="79"/>
      <c r="G67" s="79"/>
      <c r="H67" s="412"/>
      <c r="I67" s="315">
        <v>126500</v>
      </c>
      <c r="J67" s="356">
        <f>SUM(J57:J66)</f>
        <v>156000</v>
      </c>
      <c r="K67" s="155"/>
      <c r="L67" s="272"/>
    </row>
    <row r="68" spans="2:13" s="158" customFormat="1" x14ac:dyDescent="0.3">
      <c r="B68" s="262"/>
      <c r="C68" s="159"/>
      <c r="D68" s="159"/>
      <c r="E68" s="159"/>
      <c r="F68" s="159"/>
      <c r="G68" s="159"/>
      <c r="H68" s="159"/>
      <c r="I68" s="159"/>
      <c r="J68" s="357"/>
      <c r="K68" s="139"/>
      <c r="L68" s="261"/>
    </row>
    <row r="69" spans="2:13" s="158" customFormat="1" ht="15.5" thickBot="1" x14ac:dyDescent="0.35">
      <c r="B69" s="263"/>
      <c r="C69" s="172"/>
      <c r="D69" s="172"/>
      <c r="E69" s="172"/>
      <c r="F69" s="172"/>
      <c r="G69" s="172"/>
      <c r="H69" s="172"/>
      <c r="I69" s="159"/>
      <c r="J69" s="358"/>
      <c r="K69" s="175"/>
      <c r="L69" s="264"/>
      <c r="M69" s="144"/>
    </row>
    <row r="70" spans="2:13" ht="25.9" customHeight="1" thickBot="1" x14ac:dyDescent="0.35">
      <c r="B70" s="181" t="s">
        <v>0</v>
      </c>
      <c r="C70" s="182"/>
      <c r="D70" s="182"/>
      <c r="E70" s="182" t="s">
        <v>1</v>
      </c>
      <c r="F70" s="182"/>
      <c r="G70" s="182"/>
      <c r="H70" s="182"/>
      <c r="I70" s="445" t="s">
        <v>203</v>
      </c>
      <c r="J70" s="359" t="s">
        <v>189</v>
      </c>
      <c r="K70" s="186" t="s">
        <v>190</v>
      </c>
      <c r="L70" s="273" t="s">
        <v>192</v>
      </c>
    </row>
    <row r="71" spans="2:13" x14ac:dyDescent="0.3">
      <c r="B71" s="18">
        <v>422</v>
      </c>
      <c r="C71" s="21" t="s">
        <v>42</v>
      </c>
      <c r="D71" s="21"/>
      <c r="E71" s="21"/>
      <c r="F71" s="21"/>
      <c r="G71" s="21"/>
      <c r="H71" s="21"/>
      <c r="I71" s="426"/>
      <c r="J71" s="420"/>
      <c r="K71" s="168"/>
      <c r="L71" s="270"/>
    </row>
    <row r="72" spans="2:13" x14ac:dyDescent="0.3">
      <c r="B72" s="80">
        <v>42211</v>
      </c>
      <c r="C72" s="81" t="s">
        <v>43</v>
      </c>
      <c r="D72" s="25"/>
      <c r="E72" s="25"/>
      <c r="F72" s="82"/>
      <c r="G72" s="83"/>
      <c r="H72" s="83"/>
      <c r="I72" s="427">
        <v>708000</v>
      </c>
      <c r="J72" s="394">
        <f>SUM(J73:J93)</f>
        <v>772000</v>
      </c>
      <c r="K72" s="258"/>
      <c r="L72" s="237"/>
    </row>
    <row r="73" spans="2:13" x14ac:dyDescent="0.3">
      <c r="B73" s="27">
        <v>4221101</v>
      </c>
      <c r="C73" s="24" t="s">
        <v>164</v>
      </c>
      <c r="D73" s="28"/>
      <c r="E73" s="4"/>
      <c r="F73" s="28"/>
      <c r="G73" s="28"/>
      <c r="H73" s="28"/>
      <c r="I73" s="322">
        <v>10000</v>
      </c>
      <c r="J73" s="423">
        <v>5000</v>
      </c>
      <c r="K73" s="127"/>
      <c r="L73" s="247"/>
    </row>
    <row r="74" spans="2:13" x14ac:dyDescent="0.3">
      <c r="B74" s="27">
        <v>4221102</v>
      </c>
      <c r="C74" s="24" t="s">
        <v>176</v>
      </c>
      <c r="D74" s="28"/>
      <c r="E74" s="28"/>
      <c r="F74" s="28"/>
      <c r="G74" s="28"/>
      <c r="H74" s="28"/>
      <c r="I74" s="322">
        <v>5000</v>
      </c>
      <c r="J74" s="424">
        <v>5000</v>
      </c>
      <c r="K74" s="124"/>
      <c r="L74" s="234"/>
    </row>
    <row r="75" spans="2:13" x14ac:dyDescent="0.3">
      <c r="B75" s="27">
        <v>4221103</v>
      </c>
      <c r="C75" s="24" t="s">
        <v>44</v>
      </c>
      <c r="D75" s="28"/>
      <c r="E75" s="28"/>
      <c r="F75" s="28"/>
      <c r="G75" s="28"/>
      <c r="H75" s="28"/>
      <c r="I75" s="322">
        <v>3000</v>
      </c>
      <c r="J75" s="424">
        <v>8000</v>
      </c>
      <c r="K75" s="124"/>
      <c r="L75" s="234"/>
    </row>
    <row r="76" spans="2:13" x14ac:dyDescent="0.3">
      <c r="B76" s="27">
        <v>4221104</v>
      </c>
      <c r="C76" s="24" t="s">
        <v>45</v>
      </c>
      <c r="D76" s="28"/>
      <c r="E76" s="28"/>
      <c r="F76" s="28"/>
      <c r="G76" s="28"/>
      <c r="H76" s="28"/>
      <c r="I76" s="322">
        <v>2000</v>
      </c>
      <c r="J76" s="424">
        <v>5000</v>
      </c>
      <c r="K76" s="124"/>
      <c r="L76" s="234"/>
    </row>
    <row r="77" spans="2:13" x14ac:dyDescent="0.3">
      <c r="B77" s="27">
        <v>4221105</v>
      </c>
      <c r="C77" s="24" t="s">
        <v>46</v>
      </c>
      <c r="D77" s="28"/>
      <c r="E77" s="28"/>
      <c r="F77" s="28"/>
      <c r="G77" s="28"/>
      <c r="H77" s="28"/>
      <c r="I77" s="322">
        <v>40000</v>
      </c>
      <c r="J77" s="424">
        <v>40000</v>
      </c>
      <c r="K77" s="124"/>
      <c r="L77" s="234"/>
    </row>
    <row r="78" spans="2:13" x14ac:dyDescent="0.3">
      <c r="B78" s="27">
        <v>4221106</v>
      </c>
      <c r="C78" s="24" t="s">
        <v>47</v>
      </c>
      <c r="D78" s="28"/>
      <c r="E78" s="28"/>
      <c r="F78" s="28"/>
      <c r="G78" s="28"/>
      <c r="H78" s="28"/>
      <c r="I78" s="322">
        <v>3000</v>
      </c>
      <c r="J78" s="424">
        <v>3000</v>
      </c>
      <c r="K78" s="124"/>
      <c r="L78" s="234"/>
    </row>
    <row r="79" spans="2:13" x14ac:dyDescent="0.3">
      <c r="B79" s="27">
        <v>4221107</v>
      </c>
      <c r="C79" s="24" t="s">
        <v>182</v>
      </c>
      <c r="D79" s="28"/>
      <c r="E79" s="28"/>
      <c r="F79" s="28"/>
      <c r="G79" s="28"/>
      <c r="H79" s="28"/>
      <c r="I79" s="322">
        <v>20000</v>
      </c>
      <c r="J79" s="424">
        <v>8000</v>
      </c>
      <c r="K79" s="124"/>
      <c r="L79" s="234"/>
    </row>
    <row r="80" spans="2:13" x14ac:dyDescent="0.3">
      <c r="B80" s="27">
        <v>4221108</v>
      </c>
      <c r="C80" s="24" t="s">
        <v>48</v>
      </c>
      <c r="D80" s="28"/>
      <c r="E80" s="28"/>
      <c r="F80" s="28"/>
      <c r="G80" s="28"/>
      <c r="H80" s="28"/>
      <c r="I80" s="322">
        <v>150000</v>
      </c>
      <c r="J80" s="424">
        <v>150000</v>
      </c>
      <c r="K80" s="124"/>
      <c r="L80" s="234"/>
    </row>
    <row r="81" spans="2:12" x14ac:dyDescent="0.3">
      <c r="B81" s="27">
        <v>4221109</v>
      </c>
      <c r="C81" s="24" t="s">
        <v>197</v>
      </c>
      <c r="D81" s="28"/>
      <c r="E81" s="28"/>
      <c r="F81" s="28"/>
      <c r="G81" s="28"/>
      <c r="H81" s="28"/>
      <c r="I81" s="322">
        <v>300000</v>
      </c>
      <c r="J81" s="423">
        <v>350000</v>
      </c>
      <c r="K81" s="127"/>
      <c r="L81" s="234"/>
    </row>
    <row r="82" spans="2:12" x14ac:dyDescent="0.3">
      <c r="B82" s="27">
        <v>4221110</v>
      </c>
      <c r="C82" s="24" t="s">
        <v>49</v>
      </c>
      <c r="D82" s="28"/>
      <c r="E82" s="28"/>
      <c r="F82" s="28"/>
      <c r="G82" s="28"/>
      <c r="H82" s="28"/>
      <c r="I82" s="322">
        <v>40000</v>
      </c>
      <c r="J82" s="424">
        <v>40000</v>
      </c>
      <c r="K82" s="124"/>
      <c r="L82" s="274"/>
    </row>
    <row r="83" spans="2:12" x14ac:dyDescent="0.3">
      <c r="B83" s="27">
        <v>4221111</v>
      </c>
      <c r="C83" s="24" t="s">
        <v>50</v>
      </c>
      <c r="D83" s="28"/>
      <c r="E83" s="28"/>
      <c r="F83" s="28"/>
      <c r="G83" s="28"/>
      <c r="H83" s="28"/>
      <c r="I83" s="322">
        <v>25000</v>
      </c>
      <c r="J83" s="424">
        <v>25000</v>
      </c>
      <c r="K83" s="124"/>
      <c r="L83" s="234"/>
    </row>
    <row r="84" spans="2:12" x14ac:dyDescent="0.3">
      <c r="B84" s="27">
        <v>4221112</v>
      </c>
      <c r="C84" s="24" t="s">
        <v>51</v>
      </c>
      <c r="D84" s="28"/>
      <c r="E84" s="28"/>
      <c r="F84" s="28"/>
      <c r="G84" s="28"/>
      <c r="H84" s="28"/>
      <c r="I84" s="322">
        <v>60000</v>
      </c>
      <c r="J84" s="423">
        <v>60000</v>
      </c>
      <c r="K84" s="127"/>
      <c r="L84" s="234"/>
    </row>
    <row r="85" spans="2:12" x14ac:dyDescent="0.3">
      <c r="B85" s="27">
        <v>4221113</v>
      </c>
      <c r="C85" s="24" t="s">
        <v>156</v>
      </c>
      <c r="D85" s="28"/>
      <c r="E85" s="28"/>
      <c r="F85" s="28"/>
      <c r="G85" s="28"/>
      <c r="H85" s="28"/>
      <c r="I85" s="322">
        <v>5000</v>
      </c>
      <c r="J85" s="423">
        <v>5000</v>
      </c>
      <c r="K85" s="127"/>
      <c r="L85" s="234"/>
    </row>
    <row r="86" spans="2:12" x14ac:dyDescent="0.3">
      <c r="B86" s="27">
        <v>4221114</v>
      </c>
      <c r="C86" s="24" t="s">
        <v>171</v>
      </c>
      <c r="D86" s="28"/>
      <c r="E86" s="28"/>
      <c r="F86" s="28"/>
      <c r="G86" s="28"/>
      <c r="H86" s="28"/>
      <c r="I86" s="322">
        <v>1000</v>
      </c>
      <c r="J86" s="423">
        <v>5000</v>
      </c>
      <c r="K86" s="127"/>
      <c r="L86" s="234"/>
    </row>
    <row r="87" spans="2:12" x14ac:dyDescent="0.3">
      <c r="B87" s="27">
        <v>4221115</v>
      </c>
      <c r="C87" s="24" t="s">
        <v>165</v>
      </c>
      <c r="D87" s="28"/>
      <c r="E87" s="28"/>
      <c r="F87" s="28"/>
      <c r="G87" s="28"/>
      <c r="H87" s="28"/>
      <c r="I87" s="322">
        <v>8000</v>
      </c>
      <c r="J87" s="423">
        <v>8000</v>
      </c>
      <c r="K87" s="127"/>
      <c r="L87" s="234"/>
    </row>
    <row r="88" spans="2:12" x14ac:dyDescent="0.3">
      <c r="B88" s="27">
        <v>4221116</v>
      </c>
      <c r="C88" s="24" t="s">
        <v>166</v>
      </c>
      <c r="D88" s="28"/>
      <c r="E88" s="28"/>
      <c r="F88" s="28"/>
      <c r="G88" s="28"/>
      <c r="H88" s="28"/>
      <c r="I88" s="322">
        <v>20000</v>
      </c>
      <c r="J88" s="423">
        <v>20000</v>
      </c>
      <c r="K88" s="127"/>
      <c r="L88" s="234"/>
    </row>
    <row r="89" spans="2:12" x14ac:dyDescent="0.3">
      <c r="B89" s="27">
        <v>4221119</v>
      </c>
      <c r="C89" s="25" t="s">
        <v>167</v>
      </c>
      <c r="D89" s="25"/>
      <c r="E89" s="25"/>
      <c r="F89" s="25"/>
      <c r="G89" s="25"/>
      <c r="H89" s="25"/>
      <c r="I89" s="428">
        <v>3000</v>
      </c>
      <c r="J89" s="337">
        <v>5000</v>
      </c>
      <c r="K89" s="118"/>
      <c r="L89" s="234"/>
    </row>
    <row r="90" spans="2:12" x14ac:dyDescent="0.3">
      <c r="B90" s="27">
        <v>4221120</v>
      </c>
      <c r="C90" s="25" t="s">
        <v>188</v>
      </c>
      <c r="D90" s="25"/>
      <c r="E90" s="25"/>
      <c r="F90" s="25"/>
      <c r="G90" s="25"/>
      <c r="H90" s="25"/>
      <c r="I90" s="428">
        <v>3000</v>
      </c>
      <c r="J90" s="337">
        <v>10000</v>
      </c>
      <c r="K90" s="118"/>
      <c r="L90" s="234"/>
    </row>
    <row r="91" spans="2:12" x14ac:dyDescent="0.3">
      <c r="B91" s="27">
        <v>4221121</v>
      </c>
      <c r="C91" s="4" t="s">
        <v>198</v>
      </c>
      <c r="D91" s="28"/>
      <c r="E91" s="28"/>
      <c r="F91" s="28"/>
      <c r="G91" s="25"/>
      <c r="H91" s="25"/>
      <c r="I91" s="428">
        <v>10000</v>
      </c>
      <c r="J91" s="337">
        <v>10000</v>
      </c>
      <c r="K91" s="118"/>
      <c r="L91" s="234"/>
    </row>
    <row r="92" spans="2:12" x14ac:dyDescent="0.3">
      <c r="B92" s="27">
        <v>4221122</v>
      </c>
      <c r="C92" s="484" t="s">
        <v>202</v>
      </c>
      <c r="D92" s="485"/>
      <c r="E92" s="485"/>
      <c r="F92" s="232"/>
      <c r="G92" s="25"/>
      <c r="H92" s="25"/>
      <c r="I92" s="206"/>
      <c r="J92" s="337">
        <v>10000</v>
      </c>
      <c r="K92" s="118"/>
      <c r="L92" s="234"/>
    </row>
    <row r="93" spans="2:12" x14ac:dyDescent="0.3">
      <c r="B93" s="27"/>
      <c r="C93" s="25"/>
      <c r="D93" s="25"/>
      <c r="E93" s="25"/>
      <c r="F93" s="25"/>
      <c r="G93" s="25"/>
      <c r="H93" s="25"/>
      <c r="I93" s="429"/>
      <c r="J93" s="337"/>
      <c r="K93" s="118"/>
      <c r="L93" s="234"/>
    </row>
    <row r="94" spans="2:12" x14ac:dyDescent="0.3">
      <c r="B94" s="7">
        <v>42212</v>
      </c>
      <c r="C94" s="84" t="s">
        <v>52</v>
      </c>
      <c r="D94" s="28"/>
      <c r="E94" s="28"/>
      <c r="F94" s="28"/>
      <c r="G94" s="28"/>
      <c r="H94" s="28"/>
      <c r="I94" s="430">
        <f>SUM(I95:I97)</f>
        <v>330000</v>
      </c>
      <c r="J94" s="394">
        <f>SUM(J95:J97)</f>
        <v>400000</v>
      </c>
      <c r="K94" s="258"/>
      <c r="L94" s="237"/>
    </row>
    <row r="95" spans="2:12" x14ac:dyDescent="0.3">
      <c r="B95" s="27">
        <v>4221201</v>
      </c>
      <c r="C95" s="24" t="s">
        <v>53</v>
      </c>
      <c r="D95" s="28"/>
      <c r="E95" s="28"/>
      <c r="F95" s="28"/>
      <c r="G95" s="28"/>
      <c r="H95" s="28"/>
      <c r="I95" s="322">
        <v>300000</v>
      </c>
      <c r="J95" s="337">
        <v>340000</v>
      </c>
      <c r="K95" s="118"/>
      <c r="L95" s="234"/>
    </row>
    <row r="96" spans="2:12" x14ac:dyDescent="0.3">
      <c r="B96" s="27">
        <v>4221202</v>
      </c>
      <c r="C96" s="24" t="s">
        <v>54</v>
      </c>
      <c r="D96" s="28"/>
      <c r="E96" s="28"/>
      <c r="F96" s="28"/>
      <c r="G96" s="28"/>
      <c r="H96" s="28"/>
      <c r="I96" s="322">
        <v>30000</v>
      </c>
      <c r="J96" s="337">
        <v>60000</v>
      </c>
      <c r="K96" s="118"/>
      <c r="L96" s="234"/>
    </row>
    <row r="97" spans="2:12" x14ac:dyDescent="0.3">
      <c r="B97" s="23"/>
      <c r="C97" s="25"/>
      <c r="D97" s="13"/>
      <c r="E97" s="13"/>
      <c r="F97" s="13"/>
      <c r="G97" s="13"/>
      <c r="H97" s="8"/>
      <c r="I97" s="429"/>
      <c r="J97" s="336"/>
      <c r="K97" s="173"/>
      <c r="L97" s="234"/>
    </row>
    <row r="98" spans="2:12" ht="15.5" thickBot="1" x14ac:dyDescent="0.35">
      <c r="B98" s="85"/>
      <c r="C98" s="86" t="s">
        <v>55</v>
      </c>
      <c r="D98" s="86"/>
      <c r="E98" s="86"/>
      <c r="F98" s="86"/>
      <c r="G98" s="86"/>
      <c r="H98" s="86"/>
      <c r="I98" s="431">
        <f>I72+I94</f>
        <v>1038000</v>
      </c>
      <c r="J98" s="425">
        <f>J72+J94</f>
        <v>1172000</v>
      </c>
      <c r="K98" s="276"/>
      <c r="L98" s="275"/>
    </row>
    <row r="99" spans="2:12" s="158" customFormat="1" ht="16" thickTop="1" thickBot="1" x14ac:dyDescent="0.35">
      <c r="B99" s="171"/>
      <c r="C99" s="172"/>
      <c r="D99" s="172"/>
      <c r="E99" s="172"/>
      <c r="F99" s="172"/>
      <c r="G99" s="172"/>
      <c r="H99" s="432"/>
      <c r="I99" s="319"/>
      <c r="J99" s="360"/>
      <c r="K99" s="280"/>
      <c r="L99" s="277"/>
    </row>
    <row r="100" spans="2:12" x14ac:dyDescent="0.3">
      <c r="B100" s="22">
        <v>424</v>
      </c>
      <c r="C100" s="17" t="s">
        <v>56</v>
      </c>
      <c r="D100" s="17"/>
      <c r="E100" s="17"/>
      <c r="F100" s="17"/>
      <c r="G100" s="17"/>
      <c r="H100" s="411"/>
      <c r="I100" s="165"/>
      <c r="J100" s="361"/>
      <c r="K100" s="170"/>
      <c r="L100" s="270"/>
    </row>
    <row r="101" spans="2:12" ht="15" customHeight="1" x14ac:dyDescent="0.3">
      <c r="B101" s="80">
        <v>4241</v>
      </c>
      <c r="C101" s="81" t="s">
        <v>57</v>
      </c>
      <c r="D101" s="25"/>
      <c r="E101" s="25"/>
      <c r="F101" s="25"/>
      <c r="G101" s="25"/>
      <c r="H101" s="77"/>
      <c r="I101" s="309">
        <v>144000</v>
      </c>
      <c r="J101" s="362">
        <f>SUM(J102:J105)</f>
        <v>154000</v>
      </c>
      <c r="K101" s="129"/>
      <c r="L101" s="278"/>
    </row>
    <row r="102" spans="2:12" x14ac:dyDescent="0.3">
      <c r="B102" s="27">
        <v>424111</v>
      </c>
      <c r="C102" s="24" t="s">
        <v>58</v>
      </c>
      <c r="D102" s="28"/>
      <c r="E102" s="28"/>
      <c r="F102" s="28"/>
      <c r="G102" s="28"/>
      <c r="H102" s="57"/>
      <c r="I102" s="309">
        <v>100000</v>
      </c>
      <c r="J102" s="355">
        <v>110000</v>
      </c>
      <c r="K102" s="127"/>
      <c r="L102" s="234"/>
    </row>
    <row r="103" spans="2:12" x14ac:dyDescent="0.3">
      <c r="B103" s="27">
        <v>42412</v>
      </c>
      <c r="C103" s="24" t="s">
        <v>59</v>
      </c>
      <c r="D103" s="28"/>
      <c r="E103" s="28"/>
      <c r="F103" s="28"/>
      <c r="G103" s="28"/>
      <c r="H103" s="57"/>
      <c r="I103" s="309">
        <v>14000</v>
      </c>
      <c r="J103" s="344">
        <v>14000</v>
      </c>
      <c r="K103" s="130"/>
      <c r="L103" s="226"/>
    </row>
    <row r="104" spans="2:12" x14ac:dyDescent="0.3">
      <c r="B104" s="27">
        <v>42414</v>
      </c>
      <c r="C104" s="24" t="s">
        <v>60</v>
      </c>
      <c r="D104" s="28"/>
      <c r="E104" s="28"/>
      <c r="F104" s="28"/>
      <c r="G104" s="28"/>
      <c r="H104" s="57"/>
      <c r="I104" s="309">
        <v>15000</v>
      </c>
      <c r="J104" s="344">
        <v>15000</v>
      </c>
      <c r="K104" s="130"/>
      <c r="L104" s="234"/>
    </row>
    <row r="105" spans="2:12" x14ac:dyDescent="0.3">
      <c r="B105" s="27">
        <v>42419</v>
      </c>
      <c r="C105" s="24" t="s">
        <v>61</v>
      </c>
      <c r="D105" s="28"/>
      <c r="E105" s="28"/>
      <c r="F105" s="28"/>
      <c r="G105" s="28"/>
      <c r="H105" s="57"/>
      <c r="I105" s="38">
        <v>15000</v>
      </c>
      <c r="J105" s="344">
        <v>15000</v>
      </c>
      <c r="K105" s="130"/>
      <c r="L105" s="234"/>
    </row>
    <row r="106" spans="2:12" x14ac:dyDescent="0.3">
      <c r="B106" s="14"/>
      <c r="C106" s="2"/>
      <c r="D106" s="2"/>
      <c r="E106" s="2"/>
      <c r="F106" s="2"/>
      <c r="G106" s="2"/>
      <c r="H106" s="2"/>
      <c r="I106" s="28"/>
      <c r="J106" s="344"/>
      <c r="K106" s="130"/>
      <c r="L106" s="226"/>
    </row>
    <row r="107" spans="2:12" x14ac:dyDescent="0.3">
      <c r="B107" s="7">
        <v>4243</v>
      </c>
      <c r="C107" s="84" t="s">
        <v>62</v>
      </c>
      <c r="D107" s="28"/>
      <c r="E107" s="28"/>
      <c r="F107" s="28"/>
      <c r="G107" s="28"/>
      <c r="H107" s="57"/>
      <c r="I107" s="309">
        <v>160000</v>
      </c>
      <c r="J107" s="362">
        <f>SUM(J108:J112)</f>
        <v>180000</v>
      </c>
      <c r="K107" s="129"/>
      <c r="L107" s="278"/>
    </row>
    <row r="108" spans="2:12" x14ac:dyDescent="0.3">
      <c r="B108" s="27">
        <v>42431</v>
      </c>
      <c r="C108" s="24" t="s">
        <v>63</v>
      </c>
      <c r="D108" s="28"/>
      <c r="E108" s="28"/>
      <c r="F108" s="28"/>
      <c r="G108" s="28"/>
      <c r="H108" s="57"/>
      <c r="I108" s="309">
        <v>60000</v>
      </c>
      <c r="J108" s="344">
        <v>70000</v>
      </c>
      <c r="K108" s="130"/>
      <c r="L108" s="226"/>
    </row>
    <row r="109" spans="2:12" x14ac:dyDescent="0.3">
      <c r="B109" s="27">
        <v>42432</v>
      </c>
      <c r="C109" s="24" t="s">
        <v>64</v>
      </c>
      <c r="D109" s="28"/>
      <c r="E109" s="28"/>
      <c r="F109" s="28"/>
      <c r="G109" s="28"/>
      <c r="H109" s="57"/>
      <c r="I109" s="320">
        <v>70000</v>
      </c>
      <c r="J109" s="332">
        <v>80000</v>
      </c>
      <c r="K109" s="118"/>
      <c r="L109" s="234"/>
    </row>
    <row r="110" spans="2:12" x14ac:dyDescent="0.3">
      <c r="B110" s="7"/>
      <c r="C110" s="84" t="s">
        <v>65</v>
      </c>
      <c r="D110" s="8"/>
      <c r="E110" s="8"/>
      <c r="F110" s="8"/>
      <c r="G110" s="8"/>
      <c r="H110" s="11"/>
      <c r="I110" s="28"/>
      <c r="J110" s="342"/>
      <c r="K110" s="120"/>
      <c r="L110" s="226"/>
    </row>
    <row r="111" spans="2:12" x14ac:dyDescent="0.3">
      <c r="B111" s="27">
        <v>424411</v>
      </c>
      <c r="C111" s="24" t="s">
        <v>65</v>
      </c>
      <c r="D111" s="28"/>
      <c r="E111" s="28"/>
      <c r="F111" s="28"/>
      <c r="G111" s="28"/>
      <c r="H111" s="28"/>
      <c r="I111" s="395">
        <v>15000</v>
      </c>
      <c r="J111" s="344">
        <v>15000</v>
      </c>
      <c r="K111" s="130"/>
      <c r="L111" s="234"/>
    </row>
    <row r="112" spans="2:12" x14ac:dyDescent="0.3">
      <c r="B112" s="27">
        <v>424413</v>
      </c>
      <c r="C112" s="24" t="s">
        <v>66</v>
      </c>
      <c r="D112" s="28"/>
      <c r="E112" s="28"/>
      <c r="F112" s="28"/>
      <c r="G112" s="28"/>
      <c r="H112" s="57"/>
      <c r="I112" s="327">
        <v>15000</v>
      </c>
      <c r="J112" s="344">
        <v>15000</v>
      </c>
      <c r="K112" s="130"/>
      <c r="L112" s="234"/>
    </row>
    <row r="113" spans="2:12" ht="15.5" thickBot="1" x14ac:dyDescent="0.35">
      <c r="B113" s="87"/>
      <c r="C113" s="88" t="s">
        <v>67</v>
      </c>
      <c r="D113" s="88"/>
      <c r="E113" s="88"/>
      <c r="F113" s="88"/>
      <c r="G113" s="88"/>
      <c r="H113" s="88"/>
      <c r="I113" s="328">
        <v>304000</v>
      </c>
      <c r="J113" s="363">
        <f>J101+J107</f>
        <v>334000</v>
      </c>
      <c r="K113" s="126"/>
      <c r="L113" s="279"/>
    </row>
    <row r="114" spans="2:12" ht="16" thickTop="1" thickBot="1" x14ac:dyDescent="0.35">
      <c r="B114" s="89"/>
      <c r="C114" s="47"/>
      <c r="D114" s="2"/>
      <c r="E114" s="2"/>
      <c r="F114" s="2"/>
      <c r="G114" s="2"/>
      <c r="H114" s="47"/>
      <c r="J114" s="364"/>
      <c r="K114" s="90"/>
      <c r="L114" s="236"/>
    </row>
    <row r="115" spans="2:12" x14ac:dyDescent="0.3">
      <c r="B115" s="176">
        <v>425</v>
      </c>
      <c r="C115" s="46" t="s">
        <v>68</v>
      </c>
      <c r="D115" s="91"/>
      <c r="E115" s="92"/>
      <c r="F115" s="92"/>
      <c r="G115" s="92"/>
      <c r="H115" s="6"/>
      <c r="I115" s="92"/>
      <c r="J115" s="365"/>
      <c r="K115" s="152"/>
      <c r="L115" s="248"/>
    </row>
    <row r="116" spans="2:12" x14ac:dyDescent="0.3">
      <c r="B116" s="80">
        <v>4251</v>
      </c>
      <c r="C116" s="81" t="s">
        <v>69</v>
      </c>
      <c r="D116" s="25"/>
      <c r="E116" s="25"/>
      <c r="F116" s="25"/>
      <c r="G116" s="25"/>
      <c r="H116" s="57"/>
      <c r="I116" s="433">
        <f>SUM(I117:I121)</f>
        <v>260000</v>
      </c>
      <c r="J116" s="343">
        <f>SUM(J117:J121)</f>
        <v>235000</v>
      </c>
      <c r="K116" s="131"/>
      <c r="L116" s="278"/>
    </row>
    <row r="117" spans="2:12" ht="14.25" customHeight="1" x14ac:dyDescent="0.3">
      <c r="B117" s="27">
        <v>425112</v>
      </c>
      <c r="C117" s="24" t="s">
        <v>70</v>
      </c>
      <c r="D117" s="28"/>
      <c r="E117" s="28"/>
      <c r="F117" s="4"/>
      <c r="G117" s="28"/>
      <c r="H117" s="57"/>
      <c r="I117" s="309">
        <v>45000</v>
      </c>
      <c r="J117" s="332">
        <v>45000</v>
      </c>
      <c r="K117" s="118"/>
      <c r="L117" s="226"/>
    </row>
    <row r="118" spans="2:12" ht="15" customHeight="1" x14ac:dyDescent="0.3">
      <c r="B118" s="32">
        <v>425111</v>
      </c>
      <c r="C118" s="24" t="s">
        <v>146</v>
      </c>
      <c r="D118" s="28"/>
      <c r="E118" s="28"/>
      <c r="F118" s="28"/>
      <c r="G118" s="28"/>
      <c r="H118" s="57"/>
      <c r="I118" s="309">
        <v>55000</v>
      </c>
      <c r="J118" s="344">
        <v>55000</v>
      </c>
      <c r="K118" s="119"/>
      <c r="L118" s="234"/>
    </row>
    <row r="119" spans="2:12" x14ac:dyDescent="0.3">
      <c r="B119" s="30">
        <v>425131</v>
      </c>
      <c r="C119" s="24" t="s">
        <v>71</v>
      </c>
      <c r="D119" s="28"/>
      <c r="E119" s="28"/>
      <c r="F119" s="28"/>
      <c r="G119" s="28"/>
      <c r="H119" s="57"/>
      <c r="I119" s="309">
        <v>130000</v>
      </c>
      <c r="J119" s="332">
        <v>100000</v>
      </c>
      <c r="K119" s="118"/>
      <c r="L119" s="226"/>
    </row>
    <row r="120" spans="2:12" x14ac:dyDescent="0.3">
      <c r="B120" s="27">
        <v>425141</v>
      </c>
      <c r="C120" s="24" t="s">
        <v>72</v>
      </c>
      <c r="D120" s="28"/>
      <c r="E120" s="28"/>
      <c r="F120" s="28"/>
      <c r="G120" s="28"/>
      <c r="H120" s="57"/>
      <c r="I120" s="309">
        <v>20000</v>
      </c>
      <c r="J120" s="344">
        <v>20000</v>
      </c>
      <c r="K120" s="130"/>
      <c r="L120" s="234"/>
    </row>
    <row r="121" spans="2:12" x14ac:dyDescent="0.3">
      <c r="B121" s="27">
        <v>425142</v>
      </c>
      <c r="C121" s="24" t="s">
        <v>73</v>
      </c>
      <c r="D121" s="28"/>
      <c r="E121" s="28"/>
      <c r="F121" s="28"/>
      <c r="G121" s="28"/>
      <c r="H121" s="57"/>
      <c r="I121" s="317">
        <v>10000</v>
      </c>
      <c r="J121" s="332">
        <v>15000</v>
      </c>
      <c r="K121" s="118"/>
      <c r="L121" s="226"/>
    </row>
    <row r="122" spans="2:12" x14ac:dyDescent="0.3">
      <c r="B122" s="93"/>
      <c r="C122" s="4"/>
      <c r="D122" s="4"/>
      <c r="E122" s="4"/>
      <c r="F122" s="4"/>
      <c r="G122" s="4"/>
      <c r="H122" s="77"/>
      <c r="I122" s="8"/>
      <c r="J122" s="366"/>
      <c r="K122" s="214"/>
      <c r="L122" s="226"/>
    </row>
    <row r="123" spans="2:12" ht="15" customHeight="1" x14ac:dyDescent="0.3">
      <c r="B123" s="7">
        <v>4252</v>
      </c>
      <c r="C123" s="84" t="s">
        <v>74</v>
      </c>
      <c r="D123" s="8"/>
      <c r="E123" s="8"/>
      <c r="F123" s="8"/>
      <c r="G123" s="8"/>
      <c r="H123" s="8"/>
      <c r="I123" s="341">
        <f>SUM(I124:I127)</f>
        <v>276000</v>
      </c>
      <c r="J123" s="362">
        <f>SUM(J124:J127)</f>
        <v>256000</v>
      </c>
      <c r="K123" s="129"/>
      <c r="L123" s="237"/>
    </row>
    <row r="124" spans="2:12" x14ac:dyDescent="0.3">
      <c r="B124" s="27">
        <v>425221</v>
      </c>
      <c r="C124" s="24" t="s">
        <v>75</v>
      </c>
      <c r="D124" s="28"/>
      <c r="E124" s="28"/>
      <c r="F124" s="28"/>
      <c r="G124" s="28"/>
      <c r="H124" s="57"/>
      <c r="I124" s="309">
        <v>190000</v>
      </c>
      <c r="J124" s="367">
        <v>140000</v>
      </c>
      <c r="K124" s="215"/>
      <c r="L124" s="226"/>
    </row>
    <row r="125" spans="2:12" x14ac:dyDescent="0.3">
      <c r="B125" s="27">
        <v>425222</v>
      </c>
      <c r="C125" s="24" t="s">
        <v>76</v>
      </c>
      <c r="D125" s="28"/>
      <c r="E125" s="28"/>
      <c r="F125" s="28"/>
      <c r="G125" s="28"/>
      <c r="H125" s="57"/>
      <c r="I125" s="317">
        <v>25000</v>
      </c>
      <c r="J125" s="332">
        <v>25000</v>
      </c>
      <c r="K125" s="118"/>
      <c r="L125" s="234"/>
    </row>
    <row r="126" spans="2:12" x14ac:dyDescent="0.3">
      <c r="B126" s="27">
        <v>425223</v>
      </c>
      <c r="C126" s="24" t="s">
        <v>77</v>
      </c>
      <c r="D126" s="28"/>
      <c r="E126" s="28"/>
      <c r="F126" s="28"/>
      <c r="G126" s="28"/>
      <c r="H126" s="4"/>
      <c r="I126" s="395">
        <v>1000</v>
      </c>
      <c r="J126" s="332">
        <v>1000</v>
      </c>
      <c r="K126" s="118"/>
      <c r="L126" s="226"/>
    </row>
    <row r="127" spans="2:12" x14ac:dyDescent="0.3">
      <c r="B127" s="27">
        <v>42529</v>
      </c>
      <c r="C127" s="24" t="s">
        <v>78</v>
      </c>
      <c r="D127" s="28"/>
      <c r="E127" s="28"/>
      <c r="F127" s="28"/>
      <c r="G127" s="28"/>
      <c r="H127" s="57"/>
      <c r="I127" s="317">
        <v>60000</v>
      </c>
      <c r="J127" s="332">
        <v>90000</v>
      </c>
      <c r="K127" s="118"/>
      <c r="L127" s="234"/>
    </row>
    <row r="128" spans="2:12" x14ac:dyDescent="0.3">
      <c r="B128" s="14"/>
      <c r="C128" s="2"/>
      <c r="D128" s="2"/>
      <c r="E128" s="2"/>
      <c r="F128" s="2"/>
      <c r="G128" s="2"/>
      <c r="H128" s="2"/>
      <c r="I128" s="397"/>
      <c r="J128" s="342"/>
      <c r="K128" s="120"/>
      <c r="L128" s="226"/>
    </row>
    <row r="129" spans="1:16" x14ac:dyDescent="0.3">
      <c r="B129" s="7">
        <v>4253</v>
      </c>
      <c r="C129" s="84" t="s">
        <v>79</v>
      </c>
      <c r="D129" s="28"/>
      <c r="E129" s="28"/>
      <c r="F129" s="28"/>
      <c r="G129" s="28"/>
      <c r="H129" s="57"/>
      <c r="I129" s="320">
        <v>155000</v>
      </c>
      <c r="J129" s="343">
        <f>SUM(J130:J134)</f>
        <v>155000</v>
      </c>
      <c r="K129" s="131"/>
      <c r="L129" s="234"/>
    </row>
    <row r="130" spans="1:16" x14ac:dyDescent="0.3">
      <c r="B130" s="27">
        <v>42531</v>
      </c>
      <c r="C130" s="24" t="s">
        <v>80</v>
      </c>
      <c r="D130" s="28"/>
      <c r="E130" s="28"/>
      <c r="F130" s="28"/>
      <c r="G130" s="28"/>
      <c r="H130" s="57"/>
      <c r="I130" s="28"/>
      <c r="J130" s="368"/>
      <c r="K130" s="132"/>
      <c r="L130" s="226"/>
    </row>
    <row r="131" spans="1:16" x14ac:dyDescent="0.3">
      <c r="B131" s="27">
        <v>42532</v>
      </c>
      <c r="C131" s="24" t="s">
        <v>81</v>
      </c>
      <c r="D131" s="28"/>
      <c r="E131" s="28"/>
      <c r="F131" s="28"/>
      <c r="G131" s="28"/>
      <c r="H131" s="57"/>
      <c r="I131" s="309">
        <v>5000</v>
      </c>
      <c r="J131" s="368">
        <v>5000</v>
      </c>
      <c r="K131" s="132"/>
      <c r="L131" s="226"/>
    </row>
    <row r="132" spans="1:16" x14ac:dyDescent="0.3">
      <c r="B132" s="27">
        <v>42533</v>
      </c>
      <c r="C132" s="24" t="s">
        <v>82</v>
      </c>
      <c r="D132" s="28"/>
      <c r="E132" s="28"/>
      <c r="F132" s="28"/>
      <c r="G132" s="28"/>
      <c r="H132" s="57"/>
      <c r="I132" s="28"/>
      <c r="J132" s="368"/>
      <c r="K132" s="132"/>
      <c r="L132" s="226"/>
    </row>
    <row r="133" spans="1:16" x14ac:dyDescent="0.3">
      <c r="B133" s="27">
        <v>42534</v>
      </c>
      <c r="C133" s="24" t="s">
        <v>83</v>
      </c>
      <c r="D133" s="28"/>
      <c r="E133" s="28"/>
      <c r="F133" s="28"/>
      <c r="G133" s="28"/>
      <c r="H133" s="57"/>
      <c r="I133" s="309">
        <v>30000</v>
      </c>
      <c r="J133" s="368">
        <v>30000</v>
      </c>
      <c r="K133" s="132"/>
      <c r="L133" s="226"/>
    </row>
    <row r="134" spans="1:16" x14ac:dyDescent="0.3">
      <c r="B134" s="27">
        <v>42539</v>
      </c>
      <c r="C134" s="24" t="s">
        <v>84</v>
      </c>
      <c r="D134" s="28"/>
      <c r="E134" s="28"/>
      <c r="F134" s="28"/>
      <c r="G134" s="28"/>
      <c r="H134" s="57"/>
      <c r="I134" s="313">
        <v>120000</v>
      </c>
      <c r="J134" s="368">
        <v>120000</v>
      </c>
      <c r="K134" s="132"/>
      <c r="L134" s="226"/>
    </row>
    <row r="135" spans="1:16" x14ac:dyDescent="0.3">
      <c r="B135" s="12"/>
      <c r="C135" s="13"/>
      <c r="D135" s="13"/>
      <c r="E135" s="13"/>
      <c r="F135" s="13"/>
      <c r="G135" s="13"/>
      <c r="H135" s="11"/>
      <c r="I135" s="28"/>
      <c r="J135" s="369"/>
      <c r="K135" s="133"/>
      <c r="L135" s="226"/>
    </row>
    <row r="136" spans="1:16" x14ac:dyDescent="0.3">
      <c r="B136" s="7">
        <v>4254</v>
      </c>
      <c r="C136" s="84" t="s">
        <v>85</v>
      </c>
      <c r="D136" s="28"/>
      <c r="E136" s="28"/>
      <c r="F136" s="28"/>
      <c r="G136" s="28"/>
      <c r="H136" s="57"/>
      <c r="I136" s="394">
        <f>SUM(I137:I143)</f>
        <v>271000</v>
      </c>
      <c r="J136" s="362">
        <f>SUM(J137:J143)</f>
        <v>270000</v>
      </c>
      <c r="K136" s="129"/>
      <c r="L136" s="237"/>
    </row>
    <row r="137" spans="1:16" x14ac:dyDescent="0.3">
      <c r="B137" s="27">
        <v>42542</v>
      </c>
      <c r="C137" s="24" t="s">
        <v>86</v>
      </c>
      <c r="D137" s="28"/>
      <c r="E137" s="28"/>
      <c r="F137" s="28"/>
      <c r="G137" s="28"/>
      <c r="H137" s="57"/>
      <c r="I137" s="309">
        <v>15000</v>
      </c>
      <c r="J137" s="344">
        <v>15000</v>
      </c>
      <c r="K137" s="130"/>
      <c r="L137" s="234"/>
      <c r="M137" s="241"/>
    </row>
    <row r="138" spans="1:16" x14ac:dyDescent="0.3">
      <c r="B138" s="27">
        <v>42543</v>
      </c>
      <c r="C138" s="24" t="s">
        <v>87</v>
      </c>
      <c r="D138" s="28"/>
      <c r="E138" s="28"/>
      <c r="F138" s="28"/>
      <c r="G138" s="28"/>
      <c r="H138" s="57"/>
      <c r="I138" s="309">
        <v>3000</v>
      </c>
      <c r="J138" s="344">
        <v>3000</v>
      </c>
      <c r="K138" s="130"/>
      <c r="L138" s="226"/>
    </row>
    <row r="139" spans="1:16" x14ac:dyDescent="0.3">
      <c r="B139" s="27">
        <v>42544</v>
      </c>
      <c r="C139" s="24" t="s">
        <v>88</v>
      </c>
      <c r="D139" s="28"/>
      <c r="E139" s="28"/>
      <c r="F139" s="28"/>
      <c r="G139" s="28"/>
      <c r="H139" s="57"/>
      <c r="I139" s="28"/>
      <c r="J139" s="344"/>
      <c r="K139" s="130"/>
      <c r="L139" s="226"/>
    </row>
    <row r="140" spans="1:16" ht="15.5" thickBot="1" x14ac:dyDescent="0.35">
      <c r="B140" s="27">
        <v>42545</v>
      </c>
      <c r="C140" s="24" t="s">
        <v>89</v>
      </c>
      <c r="D140" s="28"/>
      <c r="E140" s="28"/>
      <c r="F140" s="28"/>
      <c r="G140" s="28"/>
      <c r="H140" s="57"/>
      <c r="I140" s="309">
        <v>111000</v>
      </c>
      <c r="J140" s="332">
        <v>110000</v>
      </c>
      <c r="K140" s="118"/>
      <c r="L140" s="226"/>
      <c r="P140" s="487"/>
    </row>
    <row r="141" spans="1:16" ht="15.5" thickBot="1" x14ac:dyDescent="0.35">
      <c r="B141" s="27">
        <v>42546</v>
      </c>
      <c r="C141" s="24" t="s">
        <v>90</v>
      </c>
      <c r="D141" s="28"/>
      <c r="E141" s="28"/>
      <c r="F141" s="28"/>
      <c r="G141" s="28"/>
      <c r="H141" s="57"/>
      <c r="I141" s="28"/>
      <c r="J141" s="344"/>
      <c r="K141" s="130"/>
      <c r="L141" s="226"/>
      <c r="M141" s="203"/>
      <c r="N141" s="203"/>
    </row>
    <row r="142" spans="1:16" ht="15" customHeight="1" x14ac:dyDescent="0.3">
      <c r="B142" s="27">
        <v>42547</v>
      </c>
      <c r="C142" s="24" t="s">
        <v>91</v>
      </c>
      <c r="D142" s="28"/>
      <c r="E142" s="28"/>
      <c r="F142" s="28"/>
      <c r="G142" s="28"/>
      <c r="H142" s="57"/>
      <c r="I142" s="395">
        <v>2000</v>
      </c>
      <c r="J142" s="332">
        <v>2000</v>
      </c>
      <c r="K142" s="118"/>
      <c r="L142" s="226"/>
      <c r="M142" s="241"/>
      <c r="N142" s="267"/>
    </row>
    <row r="143" spans="1:16" ht="15.5" thickBot="1" x14ac:dyDescent="0.35">
      <c r="B143" s="96">
        <v>425491</v>
      </c>
      <c r="C143" s="97" t="s">
        <v>92</v>
      </c>
      <c r="D143" s="98"/>
      <c r="E143" s="98"/>
      <c r="F143" s="98"/>
      <c r="G143" s="98"/>
      <c r="H143" s="98"/>
      <c r="I143" s="486">
        <v>140000</v>
      </c>
      <c r="J143" s="370">
        <v>140000</v>
      </c>
      <c r="K143" s="156"/>
      <c r="L143" s="238"/>
      <c r="M143" s="241"/>
    </row>
    <row r="144" spans="1:16" x14ac:dyDescent="0.3">
      <c r="A144" s="203"/>
      <c r="B144" s="48"/>
      <c r="C144" s="4"/>
      <c r="D144" s="4"/>
      <c r="E144" s="4"/>
      <c r="F144" s="4"/>
      <c r="G144" s="4"/>
      <c r="H144" s="4"/>
      <c r="J144" s="371"/>
      <c r="K144" s="266"/>
      <c r="L144" s="249"/>
    </row>
    <row r="145" spans="1:12" ht="15.5" thickBot="1" x14ac:dyDescent="0.35">
      <c r="A145" s="203"/>
      <c r="B145" s="48"/>
      <c r="C145" s="4"/>
      <c r="D145" s="4"/>
      <c r="E145" s="4"/>
      <c r="F145" s="4"/>
      <c r="G145" s="4"/>
      <c r="H145" s="4"/>
      <c r="I145" s="4"/>
      <c r="J145" s="371"/>
      <c r="K145" s="161"/>
      <c r="L145" s="265"/>
    </row>
    <row r="146" spans="1:12" ht="25.15" customHeight="1" thickBot="1" x14ac:dyDescent="0.35">
      <c r="B146" s="180" t="s">
        <v>0</v>
      </c>
      <c r="C146" s="177"/>
      <c r="D146" s="178"/>
      <c r="E146" s="178" t="s">
        <v>1</v>
      </c>
      <c r="F146" s="178"/>
      <c r="G146" s="178"/>
      <c r="H146" s="179"/>
      <c r="I146" s="434" t="s">
        <v>203</v>
      </c>
      <c r="J146" s="372" t="s">
        <v>204</v>
      </c>
      <c r="K146" s="186" t="s">
        <v>190</v>
      </c>
      <c r="L146" s="273" t="s">
        <v>192</v>
      </c>
    </row>
    <row r="147" spans="1:12" x14ac:dyDescent="0.3">
      <c r="B147" s="80">
        <v>4255</v>
      </c>
      <c r="C147" s="81" t="s">
        <v>93</v>
      </c>
      <c r="D147" s="25"/>
      <c r="E147" s="25"/>
      <c r="F147" s="25"/>
      <c r="G147" s="25"/>
      <c r="H147" s="398"/>
      <c r="I147" s="320">
        <v>10000</v>
      </c>
      <c r="J147" s="343">
        <f>SUM(J148)</f>
        <v>10000</v>
      </c>
      <c r="K147" s="131"/>
      <c r="L147" s="281"/>
    </row>
    <row r="148" spans="1:12" x14ac:dyDescent="0.3">
      <c r="B148" s="27">
        <v>42559</v>
      </c>
      <c r="C148" s="24" t="s">
        <v>94</v>
      </c>
      <c r="D148" s="28"/>
      <c r="E148" s="28"/>
      <c r="F148" s="28"/>
      <c r="G148" s="28"/>
      <c r="H148" s="57"/>
      <c r="I148" s="317">
        <v>10000</v>
      </c>
      <c r="J148" s="348">
        <v>10000</v>
      </c>
      <c r="K148" s="124"/>
      <c r="L148" s="234"/>
    </row>
    <row r="149" spans="1:12" x14ac:dyDescent="0.3">
      <c r="B149" s="14"/>
      <c r="C149" s="2"/>
      <c r="D149" s="2"/>
      <c r="E149" s="2"/>
      <c r="F149" s="2"/>
      <c r="G149" s="2"/>
      <c r="H149" s="399"/>
      <c r="I149" s="28"/>
      <c r="J149" s="342"/>
      <c r="K149" s="120"/>
      <c r="L149" s="226"/>
    </row>
    <row r="150" spans="1:12" x14ac:dyDescent="0.3">
      <c r="B150" s="7">
        <v>4257</v>
      </c>
      <c r="C150" s="84" t="s">
        <v>95</v>
      </c>
      <c r="D150" s="28"/>
      <c r="E150" s="28"/>
      <c r="F150" s="28"/>
      <c r="G150" s="28"/>
      <c r="H150" s="57"/>
      <c r="I150" s="394">
        <f>SUM(I152:I163)</f>
        <v>472759.35</v>
      </c>
      <c r="J150" s="362">
        <f>SUM(J152:J163)</f>
        <v>540000</v>
      </c>
      <c r="K150" s="129"/>
      <c r="L150" s="237"/>
    </row>
    <row r="151" spans="1:12" x14ac:dyDescent="0.3">
      <c r="B151" s="70"/>
      <c r="C151" s="24"/>
      <c r="D151" s="28"/>
      <c r="E151" s="28"/>
      <c r="F151" s="28"/>
      <c r="G151" s="28"/>
      <c r="H151" s="57"/>
      <c r="I151" s="28"/>
      <c r="J151" s="362"/>
      <c r="K151" s="129"/>
      <c r="L151" s="226"/>
    </row>
    <row r="152" spans="1:12" x14ac:dyDescent="0.3">
      <c r="B152" s="70">
        <v>425713</v>
      </c>
      <c r="C152" s="24" t="s">
        <v>159</v>
      </c>
      <c r="D152" s="28"/>
      <c r="E152" s="28"/>
      <c r="F152" s="28"/>
      <c r="G152" s="28"/>
      <c r="H152" s="57"/>
      <c r="I152" s="309">
        <v>100000</v>
      </c>
      <c r="J152" s="344">
        <v>100000</v>
      </c>
      <c r="K152" s="130"/>
      <c r="L152" s="246"/>
    </row>
    <row r="153" spans="1:12" x14ac:dyDescent="0.3">
      <c r="B153" s="70">
        <v>425731</v>
      </c>
      <c r="C153" s="24" t="s">
        <v>96</v>
      </c>
      <c r="D153" s="28"/>
      <c r="E153" s="28"/>
      <c r="F153" s="28"/>
      <c r="G153" s="28"/>
      <c r="H153" s="57"/>
      <c r="I153" s="309">
        <v>60000</v>
      </c>
      <c r="J153" s="348">
        <v>100000</v>
      </c>
      <c r="K153" s="124"/>
      <c r="L153" s="226"/>
    </row>
    <row r="154" spans="1:12" x14ac:dyDescent="0.3">
      <c r="B154" s="70">
        <v>425732</v>
      </c>
      <c r="C154" s="24" t="s">
        <v>97</v>
      </c>
      <c r="D154" s="28"/>
      <c r="E154" s="28"/>
      <c r="F154" s="28"/>
      <c r="G154" s="28"/>
      <c r="H154" s="57"/>
      <c r="I154" s="309">
        <v>10000</v>
      </c>
      <c r="J154" s="344">
        <v>15000</v>
      </c>
      <c r="K154" s="130"/>
      <c r="L154" s="274"/>
    </row>
    <row r="155" spans="1:12" x14ac:dyDescent="0.3">
      <c r="B155" s="27">
        <v>42574</v>
      </c>
      <c r="C155" s="24" t="s">
        <v>170</v>
      </c>
      <c r="D155" s="28"/>
      <c r="E155" s="28"/>
      <c r="F155" s="28"/>
      <c r="G155" s="28"/>
      <c r="H155" s="57"/>
      <c r="I155" s="317">
        <v>60000</v>
      </c>
      <c r="J155" s="344">
        <v>60000</v>
      </c>
      <c r="K155" s="130"/>
      <c r="L155" s="226"/>
    </row>
    <row r="156" spans="1:12" x14ac:dyDescent="0.3">
      <c r="B156" s="70">
        <v>42575</v>
      </c>
      <c r="C156" s="24" t="s">
        <v>168</v>
      </c>
      <c r="D156" s="28"/>
      <c r="E156" s="28"/>
      <c r="F156" s="28"/>
      <c r="G156" s="28"/>
      <c r="H156" s="5"/>
      <c r="I156" s="309">
        <v>23750</v>
      </c>
      <c r="J156" s="344">
        <v>25000</v>
      </c>
      <c r="K156" s="130"/>
      <c r="L156" s="226"/>
    </row>
    <row r="157" spans="1:12" ht="13.5" customHeight="1" x14ac:dyDescent="0.3">
      <c r="B157" s="70"/>
      <c r="C157" s="24"/>
      <c r="D157" s="28"/>
      <c r="E157" s="28"/>
      <c r="F157" s="28"/>
      <c r="G157" s="28"/>
      <c r="H157" s="57"/>
      <c r="I157" s="28"/>
      <c r="J157" s="344"/>
      <c r="K157" s="130"/>
      <c r="L157" s="274"/>
    </row>
    <row r="158" spans="1:12" x14ac:dyDescent="0.3">
      <c r="B158" s="70">
        <v>425772</v>
      </c>
      <c r="C158" s="24" t="s">
        <v>98</v>
      </c>
      <c r="D158" s="28"/>
      <c r="E158" s="28"/>
      <c r="F158" s="28"/>
      <c r="G158" s="28"/>
      <c r="H158" s="57"/>
      <c r="I158" s="309">
        <v>4000</v>
      </c>
      <c r="J158" s="344">
        <v>10000</v>
      </c>
      <c r="K158" s="130"/>
      <c r="L158" s="234"/>
    </row>
    <row r="159" spans="1:12" x14ac:dyDescent="0.3">
      <c r="B159" s="70"/>
      <c r="C159" s="24"/>
      <c r="D159" s="28"/>
      <c r="E159" s="28"/>
      <c r="F159" s="28"/>
      <c r="G159" s="28"/>
      <c r="H159" s="57"/>
      <c r="I159" s="28"/>
      <c r="J159" s="344"/>
      <c r="K159" s="130"/>
      <c r="L159" s="234"/>
    </row>
    <row r="160" spans="1:12" x14ac:dyDescent="0.3">
      <c r="B160" s="70">
        <v>425793</v>
      </c>
      <c r="C160" s="24" t="s">
        <v>99</v>
      </c>
      <c r="D160" s="28"/>
      <c r="E160" s="28"/>
      <c r="F160" s="28"/>
      <c r="G160" s="28"/>
      <c r="H160" s="57"/>
      <c r="I160" s="309">
        <v>120000</v>
      </c>
      <c r="J160" s="344">
        <v>120000</v>
      </c>
      <c r="K160" s="130"/>
      <c r="L160" s="246"/>
    </row>
    <row r="161" spans="2:12" x14ac:dyDescent="0.3">
      <c r="B161" s="70">
        <v>425794</v>
      </c>
      <c r="C161" s="24" t="s">
        <v>100</v>
      </c>
      <c r="D161" s="28"/>
      <c r="E161" s="28"/>
      <c r="F161" s="28"/>
      <c r="G161" s="28"/>
      <c r="H161" s="57"/>
      <c r="I161" s="309">
        <v>6000</v>
      </c>
      <c r="J161" s="344">
        <v>10000</v>
      </c>
      <c r="K161" s="130"/>
      <c r="L161" s="246"/>
    </row>
    <row r="162" spans="2:12" x14ac:dyDescent="0.3">
      <c r="B162" s="70">
        <v>42579</v>
      </c>
      <c r="C162" s="24" t="s">
        <v>101</v>
      </c>
      <c r="D162" s="28"/>
      <c r="E162" s="28"/>
      <c r="F162" s="28"/>
      <c r="G162" s="28"/>
      <c r="H162" s="57"/>
      <c r="I162" s="309">
        <v>70000</v>
      </c>
      <c r="J162" s="344">
        <v>70000</v>
      </c>
      <c r="K162" s="130"/>
      <c r="L162" s="274"/>
    </row>
    <row r="163" spans="2:12" x14ac:dyDescent="0.3">
      <c r="B163" s="30">
        <v>425796</v>
      </c>
      <c r="C163" s="24" t="s">
        <v>153</v>
      </c>
      <c r="D163" s="8"/>
      <c r="E163" s="8"/>
      <c r="F163" s="8"/>
      <c r="G163" s="8"/>
      <c r="H163" s="11"/>
      <c r="I163" s="309">
        <v>19009.349999999999</v>
      </c>
      <c r="J163" s="344">
        <v>30000</v>
      </c>
      <c r="K163" s="130"/>
      <c r="L163" s="234"/>
    </row>
    <row r="164" spans="2:12" x14ac:dyDescent="0.3">
      <c r="B164" s="30"/>
      <c r="C164" s="4"/>
      <c r="D164" s="2"/>
      <c r="E164" s="2"/>
      <c r="F164" s="2"/>
      <c r="G164" s="2"/>
      <c r="H164" s="11"/>
      <c r="I164" s="28"/>
      <c r="J164" s="373"/>
      <c r="K164" s="134"/>
      <c r="L164" s="226"/>
    </row>
    <row r="165" spans="2:12" x14ac:dyDescent="0.3">
      <c r="B165" s="7">
        <v>4258</v>
      </c>
      <c r="C165" s="84" t="s">
        <v>102</v>
      </c>
      <c r="D165" s="28"/>
      <c r="E165" s="28"/>
      <c r="F165" s="28"/>
      <c r="G165" s="28"/>
      <c r="H165" s="57"/>
      <c r="I165" s="394">
        <f>SUM(I166:I169)</f>
        <v>240000</v>
      </c>
      <c r="J165" s="362">
        <f>SUM(J166:J169)</f>
        <v>240000</v>
      </c>
      <c r="K165" s="129"/>
      <c r="L165" s="278"/>
    </row>
    <row r="166" spans="2:12" x14ac:dyDescent="0.3">
      <c r="B166" s="70">
        <v>425811</v>
      </c>
      <c r="C166" s="24" t="s">
        <v>103</v>
      </c>
      <c r="D166" s="28"/>
      <c r="E166" s="28"/>
      <c r="F166" s="28"/>
      <c r="G166" s="28"/>
      <c r="H166" s="57"/>
      <c r="I166" s="317">
        <v>130000</v>
      </c>
      <c r="J166" s="332">
        <v>130000</v>
      </c>
      <c r="K166" s="118"/>
      <c r="L166" s="226"/>
    </row>
    <row r="167" spans="2:12" x14ac:dyDescent="0.3">
      <c r="B167" s="70">
        <v>425812</v>
      </c>
      <c r="C167" s="24" t="s">
        <v>104</v>
      </c>
      <c r="D167" s="28"/>
      <c r="E167" s="28"/>
      <c r="F167" s="28"/>
      <c r="G167" s="28"/>
      <c r="H167" s="5"/>
      <c r="I167" s="309">
        <v>50000</v>
      </c>
      <c r="J167" s="332">
        <v>50000</v>
      </c>
      <c r="K167" s="118"/>
      <c r="L167" s="226"/>
    </row>
    <row r="168" spans="2:12" x14ac:dyDescent="0.3">
      <c r="B168" s="27">
        <v>425814</v>
      </c>
      <c r="C168" s="24" t="s">
        <v>180</v>
      </c>
      <c r="D168" s="28"/>
      <c r="E168" s="28"/>
      <c r="F168" s="28"/>
      <c r="G168" s="28"/>
      <c r="H168" s="57"/>
      <c r="I168" s="313">
        <v>35000</v>
      </c>
      <c r="J168" s="344">
        <v>35000</v>
      </c>
      <c r="K168" s="130"/>
      <c r="L168" s="226"/>
    </row>
    <row r="169" spans="2:12" x14ac:dyDescent="0.3">
      <c r="B169" s="30">
        <v>42589</v>
      </c>
      <c r="C169" s="25" t="s">
        <v>105</v>
      </c>
      <c r="D169" s="25"/>
      <c r="E169" s="25"/>
      <c r="F169" s="25"/>
      <c r="G169" s="25"/>
      <c r="H169" s="57"/>
      <c r="I169" s="396">
        <v>25000</v>
      </c>
      <c r="J169" s="374">
        <v>25000</v>
      </c>
      <c r="K169" s="137"/>
      <c r="L169" s="226"/>
    </row>
    <row r="170" spans="2:12" x14ac:dyDescent="0.3">
      <c r="B170" s="27"/>
      <c r="C170" s="196"/>
      <c r="D170" s="196"/>
      <c r="E170" s="196"/>
      <c r="F170" s="196"/>
      <c r="G170" s="196"/>
      <c r="H170" s="196"/>
      <c r="I170" s="196"/>
      <c r="J170" s="375"/>
      <c r="K170" s="283"/>
      <c r="L170" s="226"/>
    </row>
    <row r="171" spans="2:12" x14ac:dyDescent="0.3">
      <c r="B171" s="239"/>
      <c r="C171" s="84" t="s">
        <v>106</v>
      </c>
      <c r="D171" s="28"/>
      <c r="E171" s="28"/>
      <c r="F171" s="28"/>
      <c r="G171" s="28"/>
      <c r="H171" s="57"/>
      <c r="I171" s="394">
        <f>SUM(I172:I182)</f>
        <v>686931.56</v>
      </c>
      <c r="J171" s="362">
        <f>SUM(J172:J182)</f>
        <v>725000</v>
      </c>
      <c r="K171" s="129"/>
      <c r="L171" s="226"/>
    </row>
    <row r="172" spans="2:12" x14ac:dyDescent="0.3">
      <c r="B172" s="7">
        <v>4259</v>
      </c>
      <c r="C172" s="24" t="s">
        <v>147</v>
      </c>
      <c r="D172" s="28"/>
      <c r="E172" s="28"/>
      <c r="F172" s="28"/>
      <c r="G172" s="28"/>
      <c r="H172" s="57"/>
      <c r="I172" s="309">
        <v>100000</v>
      </c>
      <c r="J172" s="344">
        <v>100000</v>
      </c>
      <c r="K172" s="130"/>
      <c r="L172" s="226"/>
    </row>
    <row r="173" spans="2:12" x14ac:dyDescent="0.3">
      <c r="B173" s="70">
        <v>425911</v>
      </c>
      <c r="C173" s="24" t="s">
        <v>107</v>
      </c>
      <c r="D173" s="28"/>
      <c r="E173" s="28"/>
      <c r="F173" s="28"/>
      <c r="G173" s="28"/>
      <c r="H173" s="57"/>
      <c r="I173" s="309">
        <v>10000</v>
      </c>
      <c r="J173" s="344">
        <v>20000</v>
      </c>
      <c r="K173" s="130"/>
      <c r="L173" s="226"/>
    </row>
    <row r="174" spans="2:12" x14ac:dyDescent="0.3">
      <c r="B174" s="70">
        <v>425912</v>
      </c>
      <c r="C174" s="24" t="s">
        <v>108</v>
      </c>
      <c r="D174" s="28"/>
      <c r="E174" s="28"/>
      <c r="F174" s="28"/>
      <c r="G174" s="28"/>
      <c r="H174" s="57"/>
      <c r="I174" s="309">
        <v>25000</v>
      </c>
      <c r="J174" s="344">
        <v>20000</v>
      </c>
      <c r="K174" s="130"/>
      <c r="L174" s="234"/>
    </row>
    <row r="175" spans="2:12" x14ac:dyDescent="0.3">
      <c r="B175" s="70">
        <v>425913</v>
      </c>
      <c r="C175" s="24" t="s">
        <v>158</v>
      </c>
      <c r="D175" s="28"/>
      <c r="E175" s="28"/>
      <c r="F175" s="25"/>
      <c r="G175" s="28"/>
      <c r="H175" s="57"/>
      <c r="I175" s="309">
        <v>45000</v>
      </c>
      <c r="J175" s="344">
        <v>30000</v>
      </c>
      <c r="K175" s="130"/>
      <c r="L175" s="226"/>
    </row>
    <row r="176" spans="2:12" x14ac:dyDescent="0.3">
      <c r="B176" s="70">
        <v>425914</v>
      </c>
      <c r="C176" s="24" t="s">
        <v>109</v>
      </c>
      <c r="D176" s="28"/>
      <c r="E176" s="28"/>
      <c r="F176" s="4"/>
      <c r="G176" s="28"/>
      <c r="H176" s="57"/>
      <c r="I176" s="309">
        <v>10000</v>
      </c>
      <c r="J176" s="344">
        <v>10000</v>
      </c>
      <c r="K176" s="130"/>
      <c r="L176" s="226"/>
    </row>
    <row r="177" spans="2:13" x14ac:dyDescent="0.3">
      <c r="B177" s="70">
        <v>425915</v>
      </c>
      <c r="C177" s="24" t="s">
        <v>110</v>
      </c>
      <c r="D177" s="28"/>
      <c r="E177" s="28"/>
      <c r="F177" s="28"/>
      <c r="G177" s="28"/>
      <c r="H177" s="57"/>
      <c r="I177" s="309">
        <v>15000</v>
      </c>
      <c r="J177" s="348">
        <v>20000</v>
      </c>
      <c r="K177" s="124"/>
      <c r="L177" s="234"/>
    </row>
    <row r="178" spans="2:13" x14ac:dyDescent="0.3">
      <c r="B178" s="27">
        <v>42592</v>
      </c>
      <c r="C178" s="24" t="s">
        <v>154</v>
      </c>
      <c r="D178" s="28"/>
      <c r="E178" s="28"/>
      <c r="F178" s="28"/>
      <c r="G178" s="28"/>
      <c r="H178" s="57"/>
      <c r="I178" s="318">
        <v>140000</v>
      </c>
      <c r="J178" s="344">
        <v>230000</v>
      </c>
      <c r="K178" s="130"/>
      <c r="L178" s="226"/>
    </row>
    <row r="179" spans="2:13" x14ac:dyDescent="0.3">
      <c r="B179" s="27">
        <v>425992</v>
      </c>
      <c r="C179" s="24" t="s">
        <v>155</v>
      </c>
      <c r="D179" s="28"/>
      <c r="E179" s="28"/>
      <c r="F179" s="28"/>
      <c r="G179" s="28"/>
      <c r="H179" s="57"/>
      <c r="I179" s="318">
        <v>221275</v>
      </c>
      <c r="J179" s="376">
        <v>80000</v>
      </c>
      <c r="K179" s="135"/>
      <c r="L179" s="234"/>
    </row>
    <row r="180" spans="2:13" x14ac:dyDescent="0.3">
      <c r="B180" s="27">
        <v>425993</v>
      </c>
      <c r="C180" s="34" t="s">
        <v>149</v>
      </c>
      <c r="D180" s="34"/>
      <c r="E180" s="34"/>
      <c r="F180" s="34"/>
      <c r="G180" s="34"/>
      <c r="H180" s="58"/>
      <c r="I180" s="34">
        <v>0</v>
      </c>
      <c r="J180" s="350">
        <v>20000</v>
      </c>
      <c r="K180" s="136"/>
      <c r="L180" s="226"/>
    </row>
    <row r="181" spans="2:13" x14ac:dyDescent="0.3">
      <c r="B181" s="32">
        <v>425994</v>
      </c>
      <c r="C181" s="34" t="s">
        <v>152</v>
      </c>
      <c r="D181" s="34"/>
      <c r="E181" s="34"/>
      <c r="F181" s="34"/>
      <c r="G181" s="34"/>
      <c r="H181" s="58"/>
      <c r="I181" s="318">
        <v>110656.56</v>
      </c>
      <c r="J181" s="350">
        <v>185000</v>
      </c>
      <c r="K181" s="136"/>
      <c r="L181" s="226"/>
    </row>
    <row r="182" spans="2:13" x14ac:dyDescent="0.3">
      <c r="B182" s="32">
        <v>425997</v>
      </c>
      <c r="C182" s="34" t="s">
        <v>181</v>
      </c>
      <c r="D182" s="34"/>
      <c r="E182" s="34"/>
      <c r="F182" s="34"/>
      <c r="G182" s="34"/>
      <c r="H182" s="58"/>
      <c r="I182" s="446">
        <v>10000</v>
      </c>
      <c r="J182" s="350">
        <v>10000</v>
      </c>
      <c r="K182" s="136"/>
      <c r="L182" s="226"/>
    </row>
    <row r="183" spans="2:13" ht="15.5" thickBot="1" x14ac:dyDescent="0.35">
      <c r="B183" s="220"/>
      <c r="C183" s="88" t="s">
        <v>111</v>
      </c>
      <c r="D183" s="88"/>
      <c r="E183" s="88"/>
      <c r="F183" s="88"/>
      <c r="G183" s="88"/>
      <c r="H183" s="102"/>
      <c r="I183" s="447">
        <f>SUM(I116+I123+I129+I136+I147+I150+I165+I171)</f>
        <v>2371690.91</v>
      </c>
      <c r="J183" s="447">
        <f>SUM(J116+J123+J129+J136+J147+J150+J165+J171)</f>
        <v>2431000</v>
      </c>
      <c r="K183" s="498"/>
      <c r="L183" s="282"/>
    </row>
    <row r="184" spans="2:13" ht="15.5" thickTop="1" x14ac:dyDescent="0.3">
      <c r="B184" s="221"/>
      <c r="C184" s="222"/>
      <c r="D184" s="223"/>
      <c r="E184" s="223"/>
      <c r="F184" s="223"/>
      <c r="G184" s="223"/>
      <c r="H184" s="400"/>
      <c r="I184" s="448">
        <v>2371690.91</v>
      </c>
      <c r="J184" s="451"/>
      <c r="K184" s="499"/>
      <c r="L184" s="292"/>
    </row>
    <row r="185" spans="2:13" x14ac:dyDescent="0.3">
      <c r="B185" s="22">
        <v>429</v>
      </c>
      <c r="C185" s="19" t="s">
        <v>112</v>
      </c>
      <c r="D185" s="17"/>
      <c r="E185" s="17"/>
      <c r="F185" s="17"/>
      <c r="G185" s="17"/>
      <c r="H185" s="401"/>
      <c r="I185" s="449"/>
      <c r="J185" s="452"/>
      <c r="K185" s="500"/>
      <c r="L185" s="284"/>
    </row>
    <row r="186" spans="2:13" ht="16.899999999999999" customHeight="1" thickBot="1" x14ac:dyDescent="0.35">
      <c r="B186" s="194">
        <v>42914</v>
      </c>
      <c r="C186" s="81" t="s">
        <v>184</v>
      </c>
      <c r="D186" s="25"/>
      <c r="E186" s="25"/>
      <c r="F186" s="25"/>
      <c r="G186" s="25"/>
      <c r="H186" s="77"/>
      <c r="I186" s="427">
        <v>1750000</v>
      </c>
      <c r="J186" s="453">
        <v>1800000</v>
      </c>
      <c r="K186" s="501"/>
      <c r="L186" s="226"/>
      <c r="M186" s="145"/>
    </row>
    <row r="187" spans="2:13" ht="3.65" hidden="1" customHeight="1" thickBot="1" x14ac:dyDescent="0.35">
      <c r="B187" s="80">
        <v>4291</v>
      </c>
      <c r="C187" s="24" t="s">
        <v>150</v>
      </c>
      <c r="D187" s="28"/>
      <c r="E187" s="28"/>
      <c r="F187" s="28"/>
      <c r="G187" s="28"/>
      <c r="H187" s="57"/>
      <c r="I187" s="322">
        <v>1750000</v>
      </c>
      <c r="J187" s="454">
        <v>1824000</v>
      </c>
      <c r="K187" s="502"/>
      <c r="L187" s="226"/>
    </row>
    <row r="188" spans="2:13" x14ac:dyDescent="0.3">
      <c r="B188" s="27"/>
      <c r="C188" s="240"/>
      <c r="D188" s="240"/>
      <c r="E188" s="240"/>
      <c r="F188" s="203"/>
      <c r="G188" s="203"/>
      <c r="H188" s="402"/>
      <c r="I188" s="429"/>
      <c r="J188" s="455"/>
      <c r="K188" s="503"/>
      <c r="L188" s="226"/>
    </row>
    <row r="189" spans="2:13" x14ac:dyDescent="0.3">
      <c r="B189" s="241"/>
      <c r="C189" s="84" t="s">
        <v>113</v>
      </c>
      <c r="D189" s="28"/>
      <c r="E189" s="28"/>
      <c r="F189" s="28"/>
      <c r="G189" s="28"/>
      <c r="H189" s="57"/>
      <c r="I189" s="483">
        <v>300000</v>
      </c>
      <c r="J189" s="456">
        <f>SUM(J190:J192)</f>
        <v>320000</v>
      </c>
      <c r="K189" s="501"/>
      <c r="L189" s="237"/>
    </row>
    <row r="190" spans="2:13" x14ac:dyDescent="0.3">
      <c r="B190" s="27">
        <v>429211</v>
      </c>
      <c r="C190" s="24" t="s">
        <v>114</v>
      </c>
      <c r="D190" s="28"/>
      <c r="E190" s="28"/>
      <c r="F190" s="28"/>
      <c r="G190" s="28"/>
      <c r="H190" s="57"/>
      <c r="I190" s="322">
        <v>150000</v>
      </c>
      <c r="J190" s="462">
        <v>150000</v>
      </c>
      <c r="K190" s="504"/>
      <c r="L190" s="234"/>
    </row>
    <row r="191" spans="2:13" x14ac:dyDescent="0.3">
      <c r="B191" s="27">
        <v>429211</v>
      </c>
      <c r="C191" s="24" t="s">
        <v>151</v>
      </c>
      <c r="D191" s="28"/>
      <c r="E191" s="28"/>
      <c r="F191" s="28"/>
      <c r="G191" s="28"/>
      <c r="H191" s="57"/>
      <c r="I191" s="196">
        <v>0</v>
      </c>
      <c r="J191" s="481">
        <v>20000</v>
      </c>
      <c r="K191" s="505"/>
      <c r="L191" s="226"/>
    </row>
    <row r="192" spans="2:13" x14ac:dyDescent="0.3">
      <c r="B192" s="27">
        <v>429213</v>
      </c>
      <c r="C192" s="24" t="s">
        <v>173</v>
      </c>
      <c r="D192" s="28"/>
      <c r="E192" s="28"/>
      <c r="F192" s="28"/>
      <c r="G192" s="28"/>
      <c r="H192" s="57"/>
      <c r="I192" s="428">
        <v>150000</v>
      </c>
      <c r="J192" s="482">
        <v>150000</v>
      </c>
      <c r="K192" s="506"/>
      <c r="L192" s="237"/>
    </row>
    <row r="193" spans="2:16" x14ac:dyDescent="0.3">
      <c r="B193" s="27">
        <v>42929</v>
      </c>
      <c r="C193" s="24"/>
      <c r="D193" s="28"/>
      <c r="E193" s="28"/>
      <c r="F193" s="28"/>
      <c r="G193" s="28"/>
      <c r="H193" s="57"/>
      <c r="I193" s="196"/>
      <c r="J193" s="480"/>
      <c r="K193" s="507"/>
      <c r="L193" s="226"/>
    </row>
    <row r="194" spans="2:16" x14ac:dyDescent="0.3">
      <c r="B194" s="27"/>
      <c r="C194" s="24"/>
      <c r="D194" s="28"/>
      <c r="E194" s="28"/>
      <c r="F194" s="28"/>
      <c r="G194" s="28"/>
      <c r="H194" s="28"/>
      <c r="I194" s="196"/>
      <c r="J194" s="458"/>
      <c r="K194" s="508"/>
      <c r="L194" s="226"/>
    </row>
    <row r="195" spans="2:16" x14ac:dyDescent="0.3">
      <c r="B195" s="7">
        <v>4293</v>
      </c>
      <c r="C195" s="84" t="s">
        <v>115</v>
      </c>
      <c r="D195" s="28"/>
      <c r="E195" s="28"/>
      <c r="F195" s="28"/>
      <c r="G195" s="28"/>
      <c r="H195" s="28"/>
      <c r="I195" s="338">
        <f>SUM(I196:I201)</f>
        <v>72799.56</v>
      </c>
      <c r="J195" s="459">
        <f>SUM(J196:J201)</f>
        <v>63000</v>
      </c>
      <c r="K195" s="509"/>
      <c r="L195" s="226"/>
    </row>
    <row r="196" spans="2:16" x14ac:dyDescent="0.3">
      <c r="B196" s="70">
        <v>429311</v>
      </c>
      <c r="C196" s="24" t="s">
        <v>116</v>
      </c>
      <c r="D196" s="28"/>
      <c r="E196" s="28"/>
      <c r="F196" s="28"/>
      <c r="G196" s="28"/>
      <c r="H196" s="57"/>
      <c r="I196" s="309">
        <v>200</v>
      </c>
      <c r="J196" s="457">
        <v>10000</v>
      </c>
      <c r="K196" s="510"/>
      <c r="L196" s="237"/>
    </row>
    <row r="197" spans="2:16" x14ac:dyDescent="0.3">
      <c r="B197" s="70">
        <v>429312</v>
      </c>
      <c r="C197" s="24" t="s">
        <v>117</v>
      </c>
      <c r="D197" s="28"/>
      <c r="E197" s="28"/>
      <c r="F197" s="28"/>
      <c r="G197" s="28"/>
      <c r="H197" s="57"/>
      <c r="I197" s="309">
        <v>1000</v>
      </c>
      <c r="J197" s="457">
        <v>1000</v>
      </c>
      <c r="K197" s="510"/>
      <c r="L197" s="226"/>
    </row>
    <row r="198" spans="2:16" x14ac:dyDescent="0.3">
      <c r="B198" s="23">
        <v>429321</v>
      </c>
      <c r="C198" s="26" t="s">
        <v>118</v>
      </c>
      <c r="D198" s="25"/>
      <c r="E198" s="25"/>
      <c r="F198" s="25"/>
      <c r="G198" s="25"/>
      <c r="H198" s="77"/>
      <c r="I198" s="313">
        <v>9000</v>
      </c>
      <c r="J198" s="460">
        <v>9000</v>
      </c>
      <c r="K198" s="511"/>
      <c r="L198" s="285"/>
    </row>
    <row r="199" spans="2:16" x14ac:dyDescent="0.3">
      <c r="B199" s="70">
        <v>429322</v>
      </c>
      <c r="C199" s="24" t="s">
        <v>119</v>
      </c>
      <c r="D199" s="28"/>
      <c r="E199" s="28"/>
      <c r="F199" s="28"/>
      <c r="G199" s="28"/>
      <c r="H199" s="57"/>
      <c r="I199" s="309">
        <v>47257.33</v>
      </c>
      <c r="J199" s="457">
        <v>27000</v>
      </c>
      <c r="K199" s="510"/>
      <c r="L199" s="226"/>
    </row>
    <row r="200" spans="2:16" x14ac:dyDescent="0.3">
      <c r="B200" s="99">
        <v>429323</v>
      </c>
      <c r="C200" s="24" t="s">
        <v>120</v>
      </c>
      <c r="D200" s="34"/>
      <c r="E200" s="34"/>
      <c r="F200" s="34"/>
      <c r="G200" s="34"/>
      <c r="H200" s="58"/>
      <c r="I200" s="318">
        <v>10342.23</v>
      </c>
      <c r="J200" s="461">
        <v>11000</v>
      </c>
      <c r="K200" s="512"/>
      <c r="L200" s="234"/>
    </row>
    <row r="201" spans="2:16" x14ac:dyDescent="0.3">
      <c r="B201" s="70">
        <v>42942</v>
      </c>
      <c r="C201" s="24" t="s">
        <v>121</v>
      </c>
      <c r="D201" s="28"/>
      <c r="E201" s="28"/>
      <c r="F201" s="28"/>
      <c r="G201" s="28"/>
      <c r="H201" s="57"/>
      <c r="I201" s="311">
        <v>5000</v>
      </c>
      <c r="J201" s="462">
        <v>5000</v>
      </c>
      <c r="K201" s="510"/>
      <c r="L201" s="234"/>
    </row>
    <row r="202" spans="2:16" x14ac:dyDescent="0.3">
      <c r="C202" s="84"/>
      <c r="D202" s="13"/>
      <c r="E202" s="13"/>
      <c r="F202" s="13"/>
      <c r="G202" s="13"/>
      <c r="H202" s="403"/>
      <c r="I202" s="160"/>
      <c r="J202" s="463"/>
      <c r="K202" s="513"/>
      <c r="L202" s="226"/>
    </row>
    <row r="203" spans="2:16" ht="15.5" thickBot="1" x14ac:dyDescent="0.35">
      <c r="B203" s="216"/>
      <c r="C203" s="101" t="s">
        <v>122</v>
      </c>
      <c r="D203" s="88"/>
      <c r="E203" s="88"/>
      <c r="F203" s="88"/>
      <c r="G203" s="88"/>
      <c r="H203" s="102"/>
      <c r="I203" s="321">
        <v>2122799.56</v>
      </c>
      <c r="J203" s="363">
        <f>SUM(J185+J189+J195+J186)</f>
        <v>2183000</v>
      </c>
      <c r="K203" s="514"/>
      <c r="L203" s="286"/>
    </row>
    <row r="204" spans="2:16" ht="16" thickTop="1" thickBot="1" x14ac:dyDescent="0.35">
      <c r="B204" s="87">
        <v>42</v>
      </c>
      <c r="C204" s="101" t="s">
        <v>123</v>
      </c>
      <c r="D204" s="88"/>
      <c r="E204" s="88"/>
      <c r="F204" s="88"/>
      <c r="G204" s="88"/>
      <c r="H204" s="404"/>
      <c r="I204" s="321">
        <v>5962990.4699999997</v>
      </c>
      <c r="J204" s="363">
        <f>SUM(J67+J98+J113+J183+J203)</f>
        <v>6276000</v>
      </c>
      <c r="K204" s="515"/>
      <c r="L204" s="287"/>
    </row>
    <row r="205" spans="2:16" ht="15.5" thickTop="1" x14ac:dyDescent="0.3">
      <c r="B205" s="191"/>
      <c r="C205" s="103"/>
      <c r="D205" s="9"/>
      <c r="E205" s="9"/>
      <c r="F205" s="9"/>
      <c r="G205" s="9"/>
      <c r="H205" s="399"/>
      <c r="I205" s="450"/>
      <c r="J205" s="378"/>
      <c r="K205" s="516"/>
      <c r="L205" s="292"/>
    </row>
    <row r="206" spans="2:16" ht="15.5" thickBot="1" x14ac:dyDescent="0.35">
      <c r="B206" s="72">
        <v>43</v>
      </c>
      <c r="C206" s="73" t="s">
        <v>160</v>
      </c>
      <c r="D206" s="74"/>
      <c r="E206" s="74"/>
      <c r="F206" s="74"/>
      <c r="G206" s="74"/>
      <c r="H206" s="75"/>
      <c r="I206" s="471">
        <v>350000</v>
      </c>
      <c r="J206" s="464">
        <v>450000</v>
      </c>
      <c r="K206" s="517"/>
      <c r="L206" s="288"/>
      <c r="P206" s="145"/>
    </row>
    <row r="207" spans="2:16" x14ac:dyDescent="0.3">
      <c r="B207" s="192"/>
      <c r="C207" s="13"/>
      <c r="D207" s="13"/>
      <c r="E207" s="13"/>
      <c r="F207" s="13"/>
      <c r="G207" s="13"/>
      <c r="H207" s="403"/>
      <c r="I207" s="472"/>
      <c r="J207" s="465"/>
      <c r="K207" s="518"/>
      <c r="L207" s="289"/>
    </row>
    <row r="208" spans="2:16" ht="15.5" thickBot="1" x14ac:dyDescent="0.35">
      <c r="B208" s="80"/>
      <c r="C208" s="17" t="s">
        <v>124</v>
      </c>
      <c r="D208" s="17"/>
      <c r="E208" s="17"/>
      <c r="F208" s="17"/>
      <c r="G208" s="17"/>
      <c r="H208" s="401"/>
      <c r="I208" s="449"/>
      <c r="J208" s="456"/>
      <c r="K208" s="519"/>
      <c r="L208" s="226"/>
    </row>
    <row r="209" spans="1:13" s="146" customFormat="1" ht="15.5" thickTop="1" x14ac:dyDescent="0.3">
      <c r="B209" s="22">
        <v>44</v>
      </c>
      <c r="C209" s="21" t="s">
        <v>125</v>
      </c>
      <c r="D209" s="21"/>
      <c r="E209" s="21"/>
      <c r="F209" s="21"/>
      <c r="G209" s="21"/>
      <c r="H209" s="405"/>
      <c r="I209" s="473"/>
      <c r="J209" s="466"/>
      <c r="K209" s="520"/>
      <c r="L209" s="290"/>
      <c r="M209" s="147"/>
    </row>
    <row r="210" spans="1:13" x14ac:dyDescent="0.3">
      <c r="B210" s="18">
        <v>443</v>
      </c>
      <c r="C210" s="81" t="s">
        <v>126</v>
      </c>
      <c r="D210" s="25"/>
      <c r="E210" s="25"/>
      <c r="F210" s="25"/>
      <c r="G210" s="25"/>
      <c r="H210" s="77"/>
      <c r="I210" s="196"/>
      <c r="J210" s="467"/>
      <c r="K210" s="521"/>
      <c r="L210" s="226"/>
    </row>
    <row r="211" spans="1:13" x14ac:dyDescent="0.3">
      <c r="B211" s="80">
        <v>4431</v>
      </c>
      <c r="C211" s="24"/>
      <c r="D211" s="28"/>
      <c r="E211" s="4"/>
      <c r="F211" s="28"/>
      <c r="G211" s="28"/>
      <c r="H211" s="57"/>
      <c r="I211" s="206"/>
      <c r="J211" s="468"/>
      <c r="K211" s="522"/>
      <c r="L211" s="226"/>
    </row>
    <row r="212" spans="1:13" x14ac:dyDescent="0.3">
      <c r="B212" s="70">
        <v>44311</v>
      </c>
      <c r="C212" s="24" t="s">
        <v>127</v>
      </c>
      <c r="D212" s="28"/>
      <c r="E212" s="28"/>
      <c r="F212" s="28"/>
      <c r="G212" s="28"/>
      <c r="H212" s="57"/>
      <c r="I212" s="474">
        <v>50000</v>
      </c>
      <c r="J212" s="469">
        <v>50000</v>
      </c>
      <c r="K212" s="523"/>
      <c r="L212" s="226"/>
    </row>
    <row r="213" spans="1:13" ht="15.5" thickBot="1" x14ac:dyDescent="0.35">
      <c r="B213" s="99">
        <v>443121</v>
      </c>
      <c r="C213" s="98" t="s">
        <v>128</v>
      </c>
      <c r="D213" s="97"/>
      <c r="E213" s="98"/>
      <c r="F213" s="98"/>
      <c r="G213" s="76"/>
      <c r="H213" s="406"/>
      <c r="I213" s="475"/>
      <c r="J213" s="470"/>
      <c r="K213" s="524"/>
      <c r="L213" s="271"/>
    </row>
    <row r="214" spans="1:13" ht="15.5" thickBot="1" x14ac:dyDescent="0.35">
      <c r="B214" s="231">
        <v>44</v>
      </c>
      <c r="C214" s="229" t="s">
        <v>129</v>
      </c>
      <c r="D214" s="230"/>
      <c r="E214" s="230"/>
      <c r="F214" s="230"/>
      <c r="G214" s="88"/>
      <c r="H214" s="88"/>
      <c r="I214" s="435">
        <f>SUM(I210:I212)</f>
        <v>50000</v>
      </c>
      <c r="J214" s="417">
        <f>SUM(J210:J213)</f>
        <v>50000</v>
      </c>
      <c r="K214" s="525"/>
      <c r="L214" s="291"/>
    </row>
    <row r="215" spans="1:13" s="158" customFormat="1" ht="12.5" customHeight="1" thickTop="1" thickBot="1" x14ac:dyDescent="0.35">
      <c r="B215" s="269"/>
      <c r="C215" s="159"/>
      <c r="D215" s="159"/>
      <c r="E215" s="159"/>
      <c r="F215" s="159"/>
      <c r="G215" s="159"/>
      <c r="H215" s="159"/>
      <c r="I215" s="159"/>
      <c r="J215" s="357"/>
      <c r="K215" s="139"/>
      <c r="L215" s="268"/>
      <c r="M215" s="144"/>
    </row>
    <row r="216" spans="1:13" s="158" customFormat="1" ht="9" hidden="1" customHeight="1" thickBot="1" x14ac:dyDescent="0.35">
      <c r="A216" s="144"/>
      <c r="B216" s="243"/>
      <c r="C216" s="144"/>
      <c r="D216" s="144"/>
      <c r="E216" s="144"/>
      <c r="F216" s="144"/>
      <c r="G216" s="144"/>
      <c r="H216" s="407"/>
      <c r="I216" s="143">
        <v>100000</v>
      </c>
      <c r="J216" s="380"/>
      <c r="K216" s="144"/>
      <c r="L216" s="242"/>
    </row>
    <row r="217" spans="1:13" s="158" customFormat="1" ht="22.5" customHeight="1" thickBot="1" x14ac:dyDescent="0.35">
      <c r="A217" s="144"/>
      <c r="B217" s="180" t="s">
        <v>0</v>
      </c>
      <c r="C217" s="177"/>
      <c r="D217" s="178"/>
      <c r="E217" s="178" t="s">
        <v>1</v>
      </c>
      <c r="F217" s="178"/>
      <c r="G217" s="178"/>
      <c r="H217" s="408"/>
      <c r="I217" s="323" t="s">
        <v>203</v>
      </c>
      <c r="J217" s="372" t="s">
        <v>204</v>
      </c>
      <c r="K217" s="186" t="s">
        <v>190</v>
      </c>
      <c r="L217" s="204" t="s">
        <v>192</v>
      </c>
    </row>
    <row r="218" spans="1:13" ht="23.15" customHeight="1" thickBot="1" x14ac:dyDescent="0.35">
      <c r="B218" s="208">
        <v>45</v>
      </c>
      <c r="C218" s="207" t="s">
        <v>130</v>
      </c>
      <c r="D218" s="162"/>
      <c r="E218" s="162"/>
      <c r="F218" s="162"/>
      <c r="G218" s="162"/>
      <c r="H218" s="409"/>
      <c r="I218" s="324"/>
      <c r="J218" s="381"/>
      <c r="K218" s="164"/>
      <c r="L218" s="113"/>
    </row>
    <row r="219" spans="1:13" x14ac:dyDescent="0.3">
      <c r="B219" s="194">
        <v>45115</v>
      </c>
      <c r="C219" s="188" t="s">
        <v>131</v>
      </c>
      <c r="D219" s="17"/>
      <c r="E219" s="17"/>
      <c r="F219" s="17"/>
      <c r="G219" s="17"/>
      <c r="H219" s="401"/>
      <c r="I219" s="312">
        <v>100000</v>
      </c>
      <c r="J219" s="382">
        <v>200000</v>
      </c>
      <c r="K219" s="293"/>
      <c r="L219" s="248"/>
    </row>
    <row r="220" spans="1:13" x14ac:dyDescent="0.3">
      <c r="B220" s="193">
        <v>451116</v>
      </c>
      <c r="C220" s="188" t="s">
        <v>132</v>
      </c>
      <c r="D220" s="189"/>
      <c r="E220" s="189"/>
      <c r="F220" s="189"/>
      <c r="G220" s="189"/>
      <c r="H220" s="410"/>
      <c r="I220" s="312">
        <v>100000</v>
      </c>
      <c r="J220" s="383">
        <v>100000</v>
      </c>
      <c r="K220" s="294"/>
      <c r="L220" s="226"/>
    </row>
    <row r="221" spans="1:13" x14ac:dyDescent="0.3">
      <c r="B221" s="187">
        <v>451117</v>
      </c>
      <c r="C221" s="26" t="s">
        <v>177</v>
      </c>
      <c r="D221" s="25"/>
      <c r="E221" s="25"/>
      <c r="F221" s="25"/>
      <c r="G221" s="25"/>
      <c r="H221" s="77"/>
      <c r="I221" s="313">
        <v>25000</v>
      </c>
      <c r="J221" s="332">
        <v>25000</v>
      </c>
      <c r="K221" s="295"/>
      <c r="L221" s="226"/>
    </row>
    <row r="222" spans="1:13" x14ac:dyDescent="0.3">
      <c r="B222" s="187">
        <v>451118</v>
      </c>
      <c r="C222" s="24" t="s">
        <v>183</v>
      </c>
      <c r="D222" s="28"/>
      <c r="E222" s="28"/>
      <c r="F222" s="28"/>
      <c r="G222" s="28"/>
      <c r="H222" s="57"/>
      <c r="I222" s="309">
        <v>60000</v>
      </c>
      <c r="J222" s="384">
        <v>80000</v>
      </c>
      <c r="K222" s="296"/>
      <c r="L222" s="226"/>
    </row>
    <row r="223" spans="1:13" x14ac:dyDescent="0.3">
      <c r="B223" s="23">
        <v>451119</v>
      </c>
      <c r="C223" s="24" t="s">
        <v>169</v>
      </c>
      <c r="D223" s="28"/>
      <c r="E223" s="28"/>
      <c r="F223" s="28"/>
      <c r="G223" s="28"/>
      <c r="H223" s="57"/>
      <c r="I223" s="309">
        <v>200000</v>
      </c>
      <c r="J223" s="384">
        <v>200000</v>
      </c>
      <c r="K223" s="296"/>
      <c r="L223" s="226"/>
    </row>
    <row r="224" spans="1:13" ht="18.75" customHeight="1" x14ac:dyDescent="0.3">
      <c r="B224" s="70">
        <v>451120</v>
      </c>
      <c r="C224" s="203" t="s">
        <v>199</v>
      </c>
      <c r="D224" s="28"/>
      <c r="E224" s="28"/>
      <c r="F224" s="28"/>
      <c r="G224" s="28"/>
      <c r="H224" s="57"/>
      <c r="I224" s="309">
        <v>100000</v>
      </c>
      <c r="J224" s="384">
        <v>0</v>
      </c>
      <c r="K224" s="296"/>
      <c r="L224" s="278"/>
    </row>
    <row r="225" spans="1:14" x14ac:dyDescent="0.3">
      <c r="A225" s="203"/>
      <c r="B225" s="70"/>
      <c r="C225" s="24"/>
      <c r="D225" s="28"/>
      <c r="E225" s="28"/>
      <c r="F225" s="28"/>
      <c r="G225" s="28"/>
      <c r="H225" s="57"/>
      <c r="I225" s="309"/>
      <c r="J225" s="344"/>
      <c r="K225" s="173"/>
      <c r="L225" s="226"/>
    </row>
    <row r="226" spans="1:14" ht="15.5" thickBot="1" x14ac:dyDescent="0.35">
      <c r="A226" s="203"/>
      <c r="B226" s="217">
        <v>45</v>
      </c>
      <c r="C226" s="101" t="s">
        <v>133</v>
      </c>
      <c r="D226" s="88"/>
      <c r="E226" s="88"/>
      <c r="F226" s="88"/>
      <c r="G226" s="88"/>
      <c r="H226" s="88"/>
      <c r="I226" s="419">
        <f>SUM(I219:I225)</f>
        <v>585000</v>
      </c>
      <c r="J226" s="363">
        <f>SUM(J219:J225)</f>
        <v>605000</v>
      </c>
      <c r="K226" s="100"/>
      <c r="L226" s="282"/>
      <c r="M226" s="163"/>
    </row>
    <row r="227" spans="1:14" ht="16" thickTop="1" thickBot="1" x14ac:dyDescent="0.35">
      <c r="A227" s="203"/>
      <c r="B227" s="142"/>
      <c r="C227" s="2"/>
      <c r="D227" s="2"/>
      <c r="E227" s="2"/>
      <c r="F227" s="2"/>
      <c r="G227" s="2"/>
      <c r="H227" s="2"/>
      <c r="I227" s="38"/>
      <c r="J227" s="385"/>
      <c r="K227" s="35"/>
      <c r="L227" s="236"/>
      <c r="M227" s="413"/>
    </row>
    <row r="228" spans="1:14" ht="15.5" thickBot="1" x14ac:dyDescent="0.35">
      <c r="A228" s="203"/>
      <c r="B228" s="253"/>
      <c r="C228" s="162" t="s">
        <v>134</v>
      </c>
      <c r="D228" s="162"/>
      <c r="E228" s="162"/>
      <c r="F228" s="162"/>
      <c r="G228" s="162"/>
      <c r="H228" s="162"/>
      <c r="I228" s="436"/>
      <c r="J228" s="381"/>
      <c r="K228" s="299"/>
      <c r="L228" s="228"/>
    </row>
    <row r="229" spans="1:14" x14ac:dyDescent="0.3">
      <c r="A229" s="203"/>
      <c r="B229" s="190">
        <v>46</v>
      </c>
      <c r="C229" s="29" t="s">
        <v>135</v>
      </c>
      <c r="D229" s="17"/>
      <c r="E229" s="17"/>
      <c r="F229" s="17"/>
      <c r="G229" s="17"/>
      <c r="H229" s="411"/>
      <c r="I229" s="414">
        <v>2000</v>
      </c>
      <c r="J229" s="361">
        <v>2000</v>
      </c>
      <c r="K229" s="300"/>
      <c r="L229" s="297"/>
    </row>
    <row r="230" spans="1:14" x14ac:dyDescent="0.3">
      <c r="A230" s="203"/>
      <c r="B230" s="197"/>
      <c r="C230" s="26" t="s">
        <v>136</v>
      </c>
      <c r="D230" s="25"/>
      <c r="E230" s="25"/>
      <c r="F230" s="25"/>
      <c r="G230" s="25"/>
      <c r="H230" s="77"/>
      <c r="I230" s="316"/>
      <c r="J230" s="342"/>
      <c r="K230" s="301"/>
      <c r="L230" s="226"/>
    </row>
    <row r="231" spans="1:14" x14ac:dyDescent="0.3">
      <c r="A231" s="203"/>
      <c r="B231" s="198">
        <v>46111</v>
      </c>
      <c r="C231" s="24" t="s">
        <v>137</v>
      </c>
      <c r="D231" s="28"/>
      <c r="E231" s="28"/>
      <c r="F231" s="28"/>
      <c r="G231" s="28"/>
      <c r="H231" s="57"/>
      <c r="I231" s="150"/>
      <c r="J231" s="344"/>
      <c r="K231" s="246"/>
      <c r="L231" s="226"/>
    </row>
    <row r="232" spans="1:14" x14ac:dyDescent="0.3">
      <c r="A232" s="203"/>
      <c r="B232" s="193">
        <v>46141</v>
      </c>
      <c r="C232" s="24" t="s">
        <v>138</v>
      </c>
      <c r="D232" s="28"/>
      <c r="E232" s="28"/>
      <c r="F232" s="28"/>
      <c r="G232" s="28"/>
      <c r="H232" s="57"/>
      <c r="I232" s="311">
        <v>2000</v>
      </c>
      <c r="J232" s="344">
        <v>2000</v>
      </c>
      <c r="K232" s="246"/>
      <c r="L232" s="226"/>
    </row>
    <row r="233" spans="1:14" x14ac:dyDescent="0.3">
      <c r="A233" s="203"/>
      <c r="B233" s="30"/>
      <c r="C233" s="2"/>
      <c r="D233" s="2"/>
      <c r="E233" s="2"/>
      <c r="F233" s="2"/>
      <c r="G233" s="2"/>
      <c r="H233" s="399"/>
      <c r="I233" s="160"/>
      <c r="J233" s="342"/>
      <c r="K233" s="301"/>
      <c r="L233" s="289"/>
    </row>
    <row r="234" spans="1:14" x14ac:dyDescent="0.3">
      <c r="A234" s="203"/>
      <c r="B234" s="7">
        <v>462</v>
      </c>
      <c r="C234" s="19" t="s">
        <v>139</v>
      </c>
      <c r="D234" s="21"/>
      <c r="E234" s="21"/>
      <c r="F234" s="21"/>
      <c r="G234" s="21"/>
      <c r="H234" s="405"/>
      <c r="I234" s="420">
        <f>SUM(I235:I243)</f>
        <v>1056159</v>
      </c>
      <c r="J234" s="354">
        <f>SUM(J235:J243)</f>
        <v>775000</v>
      </c>
      <c r="K234" s="302"/>
      <c r="L234" s="226"/>
    </row>
    <row r="235" spans="1:14" x14ac:dyDescent="0.3">
      <c r="B235" s="27"/>
      <c r="C235" s="203"/>
      <c r="D235" s="26"/>
      <c r="E235" s="25"/>
      <c r="F235" s="25"/>
      <c r="G235" s="25"/>
      <c r="H235" s="57"/>
      <c r="I235" s="416"/>
      <c r="J235" s="344"/>
      <c r="K235" s="246"/>
      <c r="L235" s="226"/>
      <c r="N235" s="206"/>
    </row>
    <row r="236" spans="1:14" x14ac:dyDescent="0.3">
      <c r="B236" s="195">
        <v>46231</v>
      </c>
      <c r="C236" s="24" t="s">
        <v>139</v>
      </c>
      <c r="D236" s="28"/>
      <c r="E236" s="28"/>
      <c r="F236" s="28"/>
      <c r="G236" s="28"/>
      <c r="H236" s="57"/>
      <c r="I236" s="316">
        <v>20000</v>
      </c>
      <c r="J236" s="344">
        <v>45000</v>
      </c>
      <c r="K236" s="246"/>
      <c r="L236" s="226"/>
    </row>
    <row r="237" spans="1:14" x14ac:dyDescent="0.3">
      <c r="B237" s="193">
        <v>462314</v>
      </c>
      <c r="C237" s="24" t="s">
        <v>195</v>
      </c>
      <c r="D237" s="28"/>
      <c r="E237" s="28"/>
      <c r="F237" s="28"/>
      <c r="G237" s="28"/>
      <c r="H237" s="57"/>
      <c r="I237" s="311">
        <v>240000</v>
      </c>
      <c r="J237" s="344">
        <v>300000</v>
      </c>
      <c r="K237" s="246"/>
      <c r="L237" s="226"/>
    </row>
    <row r="238" spans="1:14" x14ac:dyDescent="0.3">
      <c r="B238" s="30">
        <v>462311</v>
      </c>
      <c r="C238" s="33" t="s">
        <v>178</v>
      </c>
      <c r="D238" s="34"/>
      <c r="E238" s="34"/>
      <c r="F238" s="34"/>
      <c r="G238" s="34"/>
      <c r="H238" s="57"/>
      <c r="I238" s="311">
        <v>97142</v>
      </c>
      <c r="J238" s="344">
        <v>90000</v>
      </c>
      <c r="K238" s="246"/>
      <c r="L238" s="226"/>
    </row>
    <row r="239" spans="1:14" x14ac:dyDescent="0.3">
      <c r="B239" s="27">
        <v>46241</v>
      </c>
      <c r="C239" s="33" t="s">
        <v>179</v>
      </c>
      <c r="D239" s="34"/>
      <c r="E239" s="34"/>
      <c r="F239" s="34"/>
      <c r="G239" s="34"/>
      <c r="H239" s="58"/>
      <c r="I239" s="311">
        <v>40000</v>
      </c>
      <c r="J239" s="376">
        <v>60000</v>
      </c>
      <c r="K239" s="303"/>
      <c r="L239" s="226"/>
    </row>
    <row r="240" spans="1:14" x14ac:dyDescent="0.3">
      <c r="B240" s="32">
        <v>46243</v>
      </c>
      <c r="C240" s="34" t="s">
        <v>185</v>
      </c>
      <c r="D240" s="104"/>
      <c r="E240" s="34"/>
      <c r="F240" s="34"/>
      <c r="G240" s="34"/>
      <c r="H240" s="58"/>
      <c r="I240" s="325">
        <v>42312</v>
      </c>
      <c r="J240" s="344">
        <v>50000</v>
      </c>
      <c r="K240" s="246"/>
      <c r="L240" s="226"/>
    </row>
    <row r="241" spans="1:15" x14ac:dyDescent="0.3">
      <c r="B241" s="32">
        <v>46244</v>
      </c>
      <c r="C241" s="34" t="s">
        <v>200</v>
      </c>
      <c r="D241" s="104"/>
      <c r="E241" s="34"/>
      <c r="F241" s="34"/>
      <c r="G241" s="34"/>
      <c r="H241" s="58"/>
      <c r="I241" s="325">
        <v>466705</v>
      </c>
      <c r="J241" s="344">
        <v>0</v>
      </c>
      <c r="K241" s="246"/>
      <c r="L241" s="226"/>
    </row>
    <row r="242" spans="1:15" x14ac:dyDescent="0.3">
      <c r="B242" s="32">
        <v>46245</v>
      </c>
      <c r="C242" s="34" t="s">
        <v>187</v>
      </c>
      <c r="D242" s="34"/>
      <c r="E242" s="34"/>
      <c r="F242" s="34"/>
      <c r="G242" s="34"/>
      <c r="H242" s="58"/>
      <c r="I242" s="325">
        <v>150000</v>
      </c>
      <c r="J242" s="344">
        <v>150000</v>
      </c>
      <c r="K242" s="246"/>
      <c r="L242" s="298"/>
    </row>
    <row r="243" spans="1:15" x14ac:dyDescent="0.3">
      <c r="B243" s="32">
        <v>46246</v>
      </c>
      <c r="C243" s="34" t="s">
        <v>196</v>
      </c>
      <c r="D243" s="34"/>
      <c r="E243" s="34"/>
      <c r="F243" s="34"/>
      <c r="G243" s="34"/>
      <c r="H243" s="58"/>
      <c r="I243" s="325">
        <v>0</v>
      </c>
      <c r="J243" s="344">
        <v>80000</v>
      </c>
      <c r="K243" s="246"/>
      <c r="L243" s="298"/>
    </row>
    <row r="244" spans="1:15" x14ac:dyDescent="0.3">
      <c r="B244" s="32"/>
      <c r="C244" s="34"/>
      <c r="D244" s="34"/>
      <c r="E244" s="34"/>
      <c r="F244" s="34"/>
      <c r="G244" s="34"/>
      <c r="H244" s="58"/>
      <c r="I244" s="167"/>
      <c r="J244" s="342"/>
      <c r="K244" s="301"/>
      <c r="L244" s="298"/>
    </row>
    <row r="245" spans="1:15" x14ac:dyDescent="0.3">
      <c r="B245" s="10">
        <v>463</v>
      </c>
      <c r="C245" s="8" t="s">
        <v>148</v>
      </c>
      <c r="D245" s="28"/>
      <c r="E245" s="28"/>
      <c r="F245" s="28"/>
      <c r="G245" s="28"/>
      <c r="H245" s="58"/>
      <c r="I245" s="415">
        <v>226024.98</v>
      </c>
      <c r="J245" s="342">
        <v>250000</v>
      </c>
      <c r="K245" s="301"/>
      <c r="L245" s="226"/>
    </row>
    <row r="246" spans="1:15" x14ac:dyDescent="0.3">
      <c r="B246" s="10"/>
      <c r="C246" s="25"/>
      <c r="D246" s="25"/>
      <c r="E246" s="25"/>
      <c r="F246" s="25"/>
      <c r="G246" s="25"/>
      <c r="H246" s="57"/>
      <c r="I246" s="167"/>
      <c r="J246" s="376"/>
      <c r="K246" s="303"/>
      <c r="L246" s="226"/>
    </row>
    <row r="247" spans="1:15" ht="15.5" thickBot="1" x14ac:dyDescent="0.35">
      <c r="B247" s="87">
        <v>4631</v>
      </c>
      <c r="C247" s="101" t="s">
        <v>140</v>
      </c>
      <c r="D247" s="88"/>
      <c r="E247" s="88"/>
      <c r="F247" s="88"/>
      <c r="G247" s="88"/>
      <c r="H247" s="88"/>
      <c r="I247" s="421">
        <f>SUM(I232+I234+I245)</f>
        <v>1284183.98</v>
      </c>
      <c r="J247" s="386">
        <f>SUM(J232+J234+J245)</f>
        <v>1027000</v>
      </c>
      <c r="K247" s="304"/>
      <c r="L247" s="282"/>
    </row>
    <row r="248" spans="1:15" ht="14.5" customHeight="1" thickTop="1" x14ac:dyDescent="0.3">
      <c r="B248" s="80"/>
      <c r="C248" s="81"/>
      <c r="D248" s="13"/>
      <c r="E248" s="13"/>
      <c r="F248" s="13"/>
      <c r="G248" s="13"/>
      <c r="H248" s="403"/>
      <c r="I248" s="422"/>
      <c r="J248" s="387"/>
      <c r="K248" s="305"/>
      <c r="L248" s="224"/>
    </row>
    <row r="249" spans="1:15" x14ac:dyDescent="0.3">
      <c r="B249" s="192">
        <v>47</v>
      </c>
      <c r="C249" s="81" t="s">
        <v>201</v>
      </c>
      <c r="D249" s="2"/>
      <c r="E249" s="2"/>
      <c r="F249" s="2"/>
      <c r="G249" s="2"/>
      <c r="H249" s="399"/>
      <c r="I249" s="326">
        <v>3200</v>
      </c>
      <c r="J249" s="388">
        <v>0</v>
      </c>
      <c r="K249" s="53"/>
      <c r="L249" s="225"/>
    </row>
    <row r="250" spans="1:15" x14ac:dyDescent="0.3">
      <c r="B250" s="191"/>
      <c r="C250" s="84"/>
      <c r="D250" s="28"/>
      <c r="E250" s="28"/>
      <c r="F250" s="28"/>
      <c r="G250" s="28"/>
      <c r="H250" s="57"/>
      <c r="I250" s="160"/>
      <c r="J250" s="344"/>
      <c r="K250" s="246"/>
      <c r="L250" s="226"/>
    </row>
    <row r="251" spans="1:15" ht="15.5" thickBot="1" x14ac:dyDescent="0.35">
      <c r="B251" s="96"/>
      <c r="C251" s="4"/>
      <c r="D251" s="4"/>
      <c r="E251" s="4"/>
      <c r="F251" s="4"/>
      <c r="G251" s="4"/>
      <c r="H251" s="5"/>
      <c r="I251" s="311"/>
      <c r="J251" s="344"/>
      <c r="K251" s="246"/>
      <c r="L251" s="227"/>
    </row>
    <row r="252" spans="1:15" ht="15.5" thickBot="1" x14ac:dyDescent="0.35">
      <c r="B252" s="218">
        <v>4</v>
      </c>
      <c r="C252" s="153" t="s">
        <v>141</v>
      </c>
      <c r="D252" s="153"/>
      <c r="E252" s="154"/>
      <c r="F252" s="79"/>
      <c r="G252" s="79"/>
      <c r="H252" s="412"/>
      <c r="I252" s="438">
        <f>SUM(I53+I204+I206+I214+I226+I247+I249)</f>
        <v>10250374.449999999</v>
      </c>
      <c r="J252" s="356">
        <f>SUM(J53+J204+J206+J214+J226+J247+J249)</f>
        <v>10423000</v>
      </c>
      <c r="K252" s="259"/>
      <c r="L252" s="244"/>
    </row>
    <row r="253" spans="1:15" ht="15.5" thickBot="1" x14ac:dyDescent="0.35">
      <c r="B253" s="148"/>
      <c r="C253" s="529"/>
      <c r="D253" s="530"/>
      <c r="E253" s="530"/>
      <c r="F253" s="530"/>
      <c r="G253" s="530"/>
      <c r="H253" s="531"/>
      <c r="I253" s="308"/>
      <c r="J253" s="389"/>
      <c r="K253" s="306"/>
      <c r="L253" s="225"/>
    </row>
    <row r="254" spans="1:15" ht="16" thickTop="1" thickBot="1" x14ac:dyDescent="0.35">
      <c r="B254" s="219"/>
      <c r="C254" s="532" t="s">
        <v>191</v>
      </c>
      <c r="D254" s="533"/>
      <c r="E254" s="533"/>
      <c r="F254" s="533"/>
      <c r="G254" s="533"/>
      <c r="H254" s="534"/>
      <c r="I254" s="437">
        <f>SUM(I35-I252)</f>
        <v>0</v>
      </c>
      <c r="J254" s="390">
        <f>SUM(J35-J252)</f>
        <v>0</v>
      </c>
      <c r="K254" s="307"/>
      <c r="L254" s="245"/>
      <c r="O254" s="233"/>
    </row>
    <row r="255" spans="1:15" ht="15.5" thickBot="1" x14ac:dyDescent="0.35">
      <c r="A255" s="203"/>
      <c r="B255" s="262"/>
      <c r="C255" s="141"/>
      <c r="D255" s="141"/>
      <c r="E255" s="141"/>
      <c r="F255" s="141"/>
      <c r="G255" s="141"/>
      <c r="H255" s="141"/>
      <c r="I255" s="141"/>
      <c r="J255" s="357"/>
      <c r="K255" s="139"/>
    </row>
    <row r="256" spans="1:15" ht="15.5" thickTop="1" x14ac:dyDescent="0.3">
      <c r="A256" s="203"/>
      <c r="B256" s="138"/>
      <c r="C256" s="141"/>
      <c r="D256" s="141"/>
      <c r="E256" s="141"/>
      <c r="F256" s="141"/>
      <c r="G256" s="141"/>
      <c r="H256" s="141"/>
      <c r="I256" s="141"/>
      <c r="J256" s="357"/>
      <c r="K256" s="139"/>
      <c r="L256" s="116"/>
      <c r="M256" s="526"/>
    </row>
    <row r="257" spans="1:12" x14ac:dyDescent="0.3">
      <c r="A257" s="203"/>
      <c r="B257" s="138"/>
      <c r="C257" s="2" t="s">
        <v>142</v>
      </c>
      <c r="D257" s="2"/>
      <c r="E257" s="2"/>
      <c r="F257" s="4"/>
      <c r="G257" s="4"/>
      <c r="H257" s="4"/>
      <c r="I257" s="4"/>
      <c r="L257" s="116"/>
    </row>
    <row r="258" spans="1:12" x14ac:dyDescent="0.3">
      <c r="B258" s="138"/>
      <c r="C258" s="2"/>
      <c r="D258" s="2"/>
      <c r="E258" s="2"/>
      <c r="F258" s="4"/>
      <c r="G258" s="4"/>
      <c r="H258" s="4"/>
      <c r="I258" s="4"/>
      <c r="J258" s="379"/>
      <c r="K258" s="112"/>
      <c r="L258" s="116"/>
    </row>
    <row r="259" spans="1:12" x14ac:dyDescent="0.3">
      <c r="B259" s="48"/>
      <c r="C259" s="1" t="s">
        <v>161</v>
      </c>
      <c r="D259" s="1"/>
      <c r="E259" s="1"/>
      <c r="F259" s="1"/>
      <c r="G259" s="1"/>
      <c r="H259" s="43"/>
      <c r="I259" s="43"/>
      <c r="J259" s="392"/>
      <c r="K259" s="114"/>
      <c r="L259" s="116"/>
    </row>
    <row r="260" spans="1:12" x14ac:dyDescent="0.3">
      <c r="B260" s="48"/>
      <c r="C260" s="1"/>
      <c r="D260" s="1"/>
      <c r="E260" s="1"/>
      <c r="F260" s="1"/>
      <c r="G260" s="1"/>
      <c r="H260" s="105"/>
      <c r="I260" s="105"/>
      <c r="J260" s="379"/>
      <c r="K260" s="112"/>
      <c r="L260" s="116"/>
    </row>
    <row r="261" spans="1:12" x14ac:dyDescent="0.3">
      <c r="B261" s="106"/>
      <c r="C261" s="1" t="s">
        <v>175</v>
      </c>
      <c r="D261" s="1"/>
      <c r="E261" s="1"/>
      <c r="F261" s="1"/>
      <c r="G261" s="1"/>
      <c r="H261" s="43"/>
      <c r="I261" s="43"/>
      <c r="J261" s="392"/>
      <c r="K261" s="114"/>
      <c r="L261" s="115"/>
    </row>
    <row r="262" spans="1:12" x14ac:dyDescent="0.3">
      <c r="B262" s="106"/>
      <c r="C262" s="1"/>
      <c r="D262" s="1"/>
      <c r="E262" s="1"/>
      <c r="F262" s="1"/>
      <c r="G262" s="1"/>
      <c r="H262" s="105"/>
      <c r="I262" s="105"/>
      <c r="J262" s="379"/>
      <c r="K262" s="112"/>
      <c r="L262" s="115"/>
    </row>
    <row r="263" spans="1:12" x14ac:dyDescent="0.3">
      <c r="B263" s="106"/>
      <c r="C263" s="1" t="s">
        <v>174</v>
      </c>
      <c r="D263" s="1"/>
      <c r="E263" s="1"/>
      <c r="F263" s="1"/>
      <c r="G263" s="1"/>
      <c r="H263" s="43"/>
      <c r="I263" s="43"/>
      <c r="J263" s="392"/>
      <c r="K263" s="114"/>
    </row>
    <row r="264" spans="1:12" x14ac:dyDescent="0.3">
      <c r="B264" s="106"/>
      <c r="C264" s="1"/>
      <c r="D264" s="1"/>
      <c r="E264" s="1"/>
      <c r="F264" s="1"/>
      <c r="G264" s="1"/>
      <c r="H264" s="105"/>
      <c r="I264" s="105"/>
      <c r="J264" s="379"/>
      <c r="K264" s="112"/>
    </row>
    <row r="265" spans="1:12" x14ac:dyDescent="0.3">
      <c r="B265" s="106"/>
      <c r="C265" s="1" t="s">
        <v>162</v>
      </c>
      <c r="D265" s="1"/>
      <c r="E265" s="1"/>
      <c r="F265" s="1"/>
      <c r="G265" s="1"/>
      <c r="H265" s="43"/>
      <c r="I265" s="43"/>
      <c r="J265" s="392"/>
      <c r="K265" s="114"/>
    </row>
    <row r="266" spans="1:12" x14ac:dyDescent="0.3">
      <c r="B266" s="106"/>
      <c r="C266" s="1"/>
      <c r="D266" s="1"/>
      <c r="E266" s="1"/>
      <c r="F266" s="1"/>
      <c r="G266" s="1"/>
      <c r="H266" s="105"/>
      <c r="I266" s="105"/>
      <c r="J266" s="379"/>
      <c r="K266" s="112"/>
    </row>
    <row r="267" spans="1:12" x14ac:dyDescent="0.3">
      <c r="B267" s="106"/>
      <c r="C267" s="106" t="s">
        <v>163</v>
      </c>
      <c r="D267" s="1"/>
      <c r="E267" s="1"/>
      <c r="F267" s="1"/>
      <c r="G267" s="1"/>
      <c r="H267" s="17"/>
      <c r="I267" s="17"/>
      <c r="J267" s="392"/>
      <c r="K267" s="114"/>
      <c r="L267" s="115"/>
    </row>
    <row r="268" spans="1:12" x14ac:dyDescent="0.3">
      <c r="B268" s="106"/>
      <c r="C268" s="106"/>
      <c r="D268" s="1"/>
      <c r="E268" s="1"/>
      <c r="F268" s="1"/>
      <c r="G268" s="1"/>
      <c r="H268" s="1"/>
      <c r="I268" s="1"/>
      <c r="J268" s="379"/>
      <c r="K268" s="112"/>
      <c r="L268" s="115"/>
    </row>
    <row r="269" spans="1:12" x14ac:dyDescent="0.3">
      <c r="B269" s="106"/>
      <c r="C269" s="106" t="s">
        <v>172</v>
      </c>
      <c r="D269" s="1"/>
      <c r="E269" s="1"/>
      <c r="F269" s="1"/>
      <c r="G269" s="1"/>
      <c r="H269" s="17"/>
      <c r="I269" s="17"/>
      <c r="J269" s="392"/>
      <c r="K269" s="114"/>
      <c r="L269" s="116"/>
    </row>
    <row r="270" spans="1:12" ht="12" customHeight="1" x14ac:dyDescent="0.3">
      <c r="B270" s="106"/>
      <c r="C270" s="106"/>
      <c r="D270" s="1"/>
      <c r="E270" s="1"/>
      <c r="F270" s="1"/>
      <c r="G270" s="1"/>
      <c r="H270" s="1"/>
      <c r="I270" s="1"/>
      <c r="J270" s="379"/>
      <c r="K270" s="112"/>
      <c r="L270" s="116"/>
    </row>
    <row r="271" spans="1:12" x14ac:dyDescent="0.3">
      <c r="B271" s="106"/>
      <c r="C271" s="106"/>
      <c r="D271" s="1"/>
      <c r="E271" s="1"/>
      <c r="F271" s="1"/>
      <c r="G271" s="1"/>
      <c r="H271" s="1"/>
      <c r="I271" s="1"/>
      <c r="J271" s="379"/>
      <c r="K271" s="112"/>
    </row>
    <row r="272" spans="1:12" x14ac:dyDescent="0.3">
      <c r="B272" s="106"/>
      <c r="C272" s="2"/>
      <c r="D272" s="2"/>
      <c r="E272" s="2"/>
      <c r="F272" s="2"/>
      <c r="G272" s="2"/>
      <c r="H272" s="36"/>
      <c r="I272" s="36"/>
      <c r="J272" s="379"/>
      <c r="K272" s="112"/>
      <c r="L272" s="210"/>
    </row>
    <row r="273" spans="1:13" s="45" customFormat="1" x14ac:dyDescent="0.3">
      <c r="B273" s="106"/>
      <c r="C273" s="110"/>
      <c r="D273" s="110"/>
      <c r="E273" s="110"/>
      <c r="F273" s="110"/>
      <c r="G273" s="110"/>
      <c r="H273" s="110"/>
      <c r="I273" s="110"/>
      <c r="J273" s="391"/>
      <c r="K273" s="95"/>
      <c r="L273" s="211"/>
    </row>
    <row r="274" spans="1:13" s="45" customFormat="1" x14ac:dyDescent="0.3">
      <c r="B274" s="37"/>
      <c r="C274" s="95"/>
      <c r="D274" s="110"/>
      <c r="E274" s="110"/>
      <c r="F274" s="110"/>
      <c r="G274" s="110"/>
      <c r="H274" s="110"/>
      <c r="I274" s="110"/>
      <c r="J274" s="391"/>
      <c r="K274" s="95"/>
      <c r="L274" s="211"/>
    </row>
    <row r="275" spans="1:13" s="45" customFormat="1" x14ac:dyDescent="0.3">
      <c r="B275" s="110"/>
      <c r="C275" s="95"/>
      <c r="D275" s="110"/>
      <c r="E275" s="110"/>
      <c r="F275" s="110"/>
      <c r="G275" s="110"/>
      <c r="H275" s="110"/>
      <c r="I275" s="110"/>
      <c r="J275" s="391"/>
      <c r="K275" s="95"/>
      <c r="L275" s="212"/>
    </row>
    <row r="276" spans="1:13" x14ac:dyDescent="0.3">
      <c r="C276" s="95"/>
      <c r="L276" s="213"/>
    </row>
    <row r="277" spans="1:13" x14ac:dyDescent="0.3">
      <c r="C277" s="95"/>
      <c r="L277" s="157"/>
    </row>
    <row r="278" spans="1:13" x14ac:dyDescent="0.3">
      <c r="C278" s="95"/>
      <c r="L278" s="157"/>
    </row>
    <row r="279" spans="1:13" s="140" customFormat="1" x14ac:dyDescent="0.3">
      <c r="A279" s="144"/>
      <c r="B279" s="110"/>
      <c r="C279" s="200"/>
      <c r="D279" s="110"/>
      <c r="E279" s="201"/>
      <c r="F279" s="110"/>
      <c r="G279" s="110"/>
      <c r="H279" s="110"/>
      <c r="I279" s="110"/>
      <c r="J279" s="393"/>
      <c r="K279" s="200"/>
      <c r="L279" s="143"/>
      <c r="M279" s="209"/>
    </row>
    <row r="280" spans="1:13" s="140" customFormat="1" x14ac:dyDescent="0.3">
      <c r="A280" s="144"/>
      <c r="B280" s="110"/>
      <c r="C280" s="95"/>
      <c r="D280" s="110"/>
      <c r="E280" s="110"/>
      <c r="F280" s="110"/>
      <c r="G280" s="110"/>
      <c r="H280" s="110"/>
      <c r="I280" s="110"/>
      <c r="J280" s="391"/>
      <c r="K280" s="95"/>
      <c r="L280" s="143"/>
      <c r="M280" s="209"/>
    </row>
    <row r="281" spans="1:13" s="144" customFormat="1" x14ac:dyDescent="0.3">
      <c r="B281" s="110"/>
      <c r="C281" s="95"/>
      <c r="D281" s="110"/>
      <c r="E281" s="110"/>
      <c r="F281" s="110"/>
      <c r="G281" s="110"/>
      <c r="H281" s="110"/>
      <c r="I281" s="110"/>
      <c r="J281" s="391"/>
      <c r="K281" s="95"/>
      <c r="L281" s="143"/>
    </row>
    <row r="282" spans="1:13" s="144" customFormat="1" x14ac:dyDescent="0.3">
      <c r="B282" s="110"/>
      <c r="C282" s="95"/>
      <c r="D282" s="110"/>
      <c r="E282" s="110"/>
      <c r="F282" s="110"/>
      <c r="G282" s="110"/>
      <c r="H282" s="110"/>
      <c r="I282" s="110"/>
      <c r="J282" s="391"/>
      <c r="K282" s="95"/>
      <c r="L282" s="143"/>
    </row>
    <row r="283" spans="1:13" ht="20.149999999999999" customHeight="1" x14ac:dyDescent="0.3">
      <c r="C283" s="95"/>
    </row>
    <row r="284" spans="1:13" ht="20.149999999999999" customHeight="1" x14ac:dyDescent="0.3">
      <c r="C284" s="95"/>
    </row>
    <row r="285" spans="1:13" ht="20.149999999999999" customHeight="1" x14ac:dyDescent="0.3">
      <c r="C285" s="95"/>
    </row>
    <row r="286" spans="1:13" ht="20.149999999999999" customHeight="1" x14ac:dyDescent="0.3">
      <c r="C286" s="95"/>
    </row>
    <row r="287" spans="1:13" ht="20.149999999999999" customHeight="1" x14ac:dyDescent="0.3">
      <c r="C287" s="95"/>
    </row>
    <row r="288" spans="1:13" ht="20.149999999999999" customHeight="1" x14ac:dyDescent="0.3"/>
    <row r="289" ht="20.149999999999999" customHeight="1" x14ac:dyDescent="0.3"/>
    <row r="290" ht="20.149999999999999" customHeight="1" x14ac:dyDescent="0.3"/>
    <row r="291" ht="20.149999999999999" customHeight="1" x14ac:dyDescent="0.3"/>
    <row r="292" ht="20.149999999999999" customHeight="1" x14ac:dyDescent="0.3"/>
    <row r="293" ht="20.149999999999999" customHeight="1" x14ac:dyDescent="0.3"/>
  </sheetData>
  <mergeCells count="5">
    <mergeCell ref="B1:J1"/>
    <mergeCell ref="B3:J3"/>
    <mergeCell ref="B4:J4"/>
    <mergeCell ref="C253:H253"/>
    <mergeCell ref="C254:H254"/>
  </mergeCells>
  <phoneticPr fontId="8" type="noConversion"/>
  <pageMargins left="0.75" right="0.75" top="1" bottom="1" header="0.5" footer="0.5"/>
  <pageSetup paperSize="9" scale="59" orientation="portrait" r:id="rId1"/>
  <headerFooter alignWithMargins="0"/>
  <rowBreaks count="3" manualBreakCount="3">
    <brk id="68" min="1" max="10" man="1"/>
    <brk id="143" min="1" max="11" man="1"/>
    <brk id="216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20"/>
  <sheetViews>
    <sheetView workbookViewId="0">
      <selection activeCell="C19" sqref="C19"/>
    </sheetView>
  </sheetViews>
  <sheetFormatPr defaultRowHeight="12.5" x14ac:dyDescent="0.25"/>
  <cols>
    <col min="3" max="3" width="9.81640625" bestFit="1" customWidth="1"/>
  </cols>
  <sheetData>
    <row r="1" spans="3:3" ht="13" thickBot="1" x14ac:dyDescent="0.3"/>
    <row r="2" spans="3:3" ht="13" thickBot="1" x14ac:dyDescent="0.3">
      <c r="C2" s="39">
        <v>6150</v>
      </c>
    </row>
    <row r="3" spans="3:3" ht="13" thickBot="1" x14ac:dyDescent="0.3">
      <c r="C3" s="40">
        <v>26250</v>
      </c>
    </row>
    <row r="4" spans="3:3" ht="13" thickBot="1" x14ac:dyDescent="0.3">
      <c r="C4" s="40">
        <v>6200</v>
      </c>
    </row>
    <row r="5" spans="3:3" ht="13" thickBot="1" x14ac:dyDescent="0.3">
      <c r="C5" s="40">
        <v>31486.77</v>
      </c>
    </row>
    <row r="6" spans="3:3" ht="13" thickBot="1" x14ac:dyDescent="0.3">
      <c r="C6" s="40">
        <v>12500</v>
      </c>
    </row>
    <row r="7" spans="3:3" ht="13" thickBot="1" x14ac:dyDescent="0.3">
      <c r="C7" s="40">
        <v>35000</v>
      </c>
    </row>
    <row r="8" spans="3:3" ht="13" thickBot="1" x14ac:dyDescent="0.3">
      <c r="C8" s="40">
        <v>56250</v>
      </c>
    </row>
    <row r="9" spans="3:3" ht="13" thickBot="1" x14ac:dyDescent="0.3">
      <c r="C9" s="40">
        <v>8000</v>
      </c>
    </row>
    <row r="10" spans="3:3" ht="13" thickBot="1" x14ac:dyDescent="0.3">
      <c r="C10" s="40">
        <v>72637</v>
      </c>
    </row>
    <row r="11" spans="3:3" ht="13" thickBot="1" x14ac:dyDescent="0.3">
      <c r="C11" s="40">
        <v>4386</v>
      </c>
    </row>
    <row r="12" spans="3:3" ht="13" thickBot="1" x14ac:dyDescent="0.3">
      <c r="C12" s="40">
        <v>13225.8</v>
      </c>
    </row>
    <row r="13" spans="3:3" ht="13" thickBot="1" x14ac:dyDescent="0.3">
      <c r="C13" s="40">
        <v>2130</v>
      </c>
    </row>
    <row r="14" spans="3:3" x14ac:dyDescent="0.25">
      <c r="C14" s="41">
        <v>30000</v>
      </c>
    </row>
    <row r="15" spans="3:3" x14ac:dyDescent="0.25">
      <c r="C15" s="41">
        <v>31500</v>
      </c>
    </row>
    <row r="16" spans="3:3" ht="13" thickBot="1" x14ac:dyDescent="0.3">
      <c r="C16" s="42"/>
    </row>
    <row r="17" spans="3:3" ht="13" thickBot="1" x14ac:dyDescent="0.3">
      <c r="C17" s="40">
        <v>10700</v>
      </c>
    </row>
    <row r="18" spans="3:3" ht="13" thickBot="1" x14ac:dyDescent="0.3">
      <c r="C18" s="40">
        <v>6720</v>
      </c>
    </row>
    <row r="19" spans="3:3" ht="13" thickBot="1" x14ac:dyDescent="0.3">
      <c r="C19" s="40">
        <v>17192</v>
      </c>
    </row>
    <row r="20" spans="3:3" x14ac:dyDescent="0.25">
      <c r="C20" s="3">
        <f>SUM(C2:C19)</f>
        <v>370327.57</v>
      </c>
    </row>
  </sheetData>
  <phoneticPr fontId="8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2022</vt:lpstr>
      <vt:lpstr>Sheet3</vt:lpstr>
      <vt:lpstr>'PLAN 2022'!Print_Area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2021-12-01T12:02:45Z</cp:lastPrinted>
  <dcterms:created xsi:type="dcterms:W3CDTF">2011-11-24T13:30:45Z</dcterms:created>
  <dcterms:modified xsi:type="dcterms:W3CDTF">2021-12-01T12:03:11Z</dcterms:modified>
</cp:coreProperties>
</file>